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3" ContentType="application/binary"/>
  <Override PartName="/xl/commentsmeta4" ContentType="application/binary"/>
  <Override PartName="/xl/commentsmeta5"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0"/>
  <workbookPr/>
  <mc:AlternateContent xmlns:mc="http://schemas.openxmlformats.org/markup-compatibility/2006">
    <mc:Choice Requires="x15">
      <x15ac:absPath xmlns:x15ac="http://schemas.microsoft.com/office/spreadsheetml/2010/11/ac" url="/Users/drewmcl/Google Drive/Active AMI/Network Meeting tools/"/>
    </mc:Choice>
  </mc:AlternateContent>
  <xr:revisionPtr revIDLastSave="0" documentId="13_ncr:1_{4E20F539-2FB5-2844-B51D-C4424711FA8A}" xr6:coauthVersionLast="47" xr6:coauthVersionMax="47" xr10:uidLastSave="{00000000-0000-0000-0000-000000000000}"/>
  <workbookProtection workbookAlgorithmName="SHA-512" workbookHashValue="cD3YO9LCbFkfMslzMOMJcZzbbATZy+tui+4lvi5IkBmoIIWAXDIX1Ev1EMhxmuvX8vTrCc7iExxfNEG/fItdIw==" workbookSaltValue="2ekyfJtXEKj/8iqPFvLEnw==" workbookSpinCount="100000" lockStructure="1"/>
  <bookViews>
    <workbookView xWindow="-30140" yWindow="3740" windowWidth="29040" windowHeight="15840" activeTab="4" xr2:uid="{00000000-000D-0000-FFFF-FFFF00000000}"/>
  </bookViews>
  <sheets>
    <sheet name="Instructions" sheetId="1" r:id="rId1"/>
    <sheet name="DATA ENTRY" sheetId="2" r:id="rId2"/>
    <sheet name="Quarterly Dashboard" sheetId="3" r:id="rId3"/>
    <sheet name="Annual Trends" sheetId="4" r:id="rId4"/>
    <sheet name="Income Projection" sheetId="6" r:id="rId5"/>
    <sheet name="Valuation Calculator" sheetId="7" r:id="rId6"/>
    <sheet name="Lead Value Calculator" sheetId="8" r:id="rId7"/>
    <sheet name="Capacity Calculator" sheetId="9" r:id="rId8"/>
  </sheets>
  <definedNames>
    <definedName name="_xlnm.Print_Area" localSheetId="2">'Quarterly Dashboard'!#REF!</definedName>
    <definedName name="_xlnm.Print_Titles" localSheetId="2">'Quarterly Dashboard'!$A:$B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3" roundtripDataSignature="AMtx7mjoWULFJLA+9o3y+XHhi33mrUEpIg=="/>
    </ext>
  </extLst>
</workbook>
</file>

<file path=xl/calcChain.xml><?xml version="1.0" encoding="utf-8"?>
<calcChain xmlns="http://schemas.openxmlformats.org/spreadsheetml/2006/main">
  <c r="K25" i="3" l="1"/>
  <c r="J25" i="3"/>
  <c r="I25" i="3"/>
  <c r="H25" i="3"/>
  <c r="D13" i="2"/>
  <c r="D16" i="2" s="1"/>
  <c r="D32" i="2" s="1"/>
  <c r="E13" i="2"/>
  <c r="E16" i="2" s="1"/>
  <c r="E32" i="2" s="1"/>
  <c r="F13" i="2"/>
  <c r="F16" i="2" s="1"/>
  <c r="F32" i="2" s="1"/>
  <c r="G13" i="2"/>
  <c r="F9" i="3" s="1"/>
  <c r="D22" i="2"/>
  <c r="D24" i="2" s="1"/>
  <c r="E22" i="2"/>
  <c r="E24" i="2" s="1"/>
  <c r="F22" i="2"/>
  <c r="F24" i="2" s="1"/>
  <c r="G22" i="2"/>
  <c r="G24" i="2" s="1"/>
  <c r="D27" i="2"/>
  <c r="E27" i="2"/>
  <c r="F27" i="2"/>
  <c r="G27" i="2"/>
  <c r="I13" i="2"/>
  <c r="I16" i="2" s="1"/>
  <c r="I32" i="2" s="1"/>
  <c r="J13" i="2"/>
  <c r="J16" i="2" s="1"/>
  <c r="J32" i="2" s="1"/>
  <c r="K13" i="2"/>
  <c r="J24" i="3" s="1"/>
  <c r="J26" i="3" s="1"/>
  <c r="J27" i="3" s="1"/>
  <c r="L13" i="2"/>
  <c r="K24" i="3" s="1"/>
  <c r="K26" i="3" s="1"/>
  <c r="K27" i="3" s="1"/>
  <c r="I22" i="2"/>
  <c r="I24" i="2" s="1"/>
  <c r="J22" i="2"/>
  <c r="K22" i="2"/>
  <c r="K24" i="2" s="1"/>
  <c r="L22" i="2"/>
  <c r="L24" i="2" s="1"/>
  <c r="J24" i="2"/>
  <c r="I27" i="2"/>
  <c r="J27" i="2"/>
  <c r="K27" i="2"/>
  <c r="L27" i="2"/>
  <c r="F25" i="3"/>
  <c r="E25" i="3"/>
  <c r="D25" i="3"/>
  <c r="C25" i="3"/>
  <c r="C24" i="3"/>
  <c r="M36" i="2"/>
  <c r="L25" i="3" s="1"/>
  <c r="E24" i="4" s="1"/>
  <c r="H36" i="2"/>
  <c r="G25" i="3" s="1"/>
  <c r="D24" i="4" s="1"/>
  <c r="M38" i="2"/>
  <c r="M37" i="2"/>
  <c r="H38" i="2"/>
  <c r="H37" i="2"/>
  <c r="H31" i="2"/>
  <c r="H30" i="2"/>
  <c r="H14" i="2"/>
  <c r="C20" i="7"/>
  <c r="C19" i="7"/>
  <c r="C18" i="7"/>
  <c r="C16" i="9"/>
  <c r="C17" i="9" s="1"/>
  <c r="C23" i="9" s="1"/>
  <c r="C24" i="9" s="1"/>
  <c r="C27" i="9" s="1"/>
  <c r="C14" i="8"/>
  <c r="C16" i="8" s="1"/>
  <c r="C21" i="8" s="1"/>
  <c r="C26" i="8" s="1"/>
  <c r="M13" i="6"/>
  <c r="M22" i="6" s="1"/>
  <c r="L13" i="6"/>
  <c r="L22" i="6" s="1"/>
  <c r="K13" i="6"/>
  <c r="K22" i="6" s="1"/>
  <c r="J13" i="6"/>
  <c r="J22" i="6" s="1"/>
  <c r="I13" i="6"/>
  <c r="I22" i="6" s="1"/>
  <c r="H13" i="6"/>
  <c r="H22" i="6" s="1"/>
  <c r="G13" i="6"/>
  <c r="G22" i="6" s="1"/>
  <c r="F13" i="6"/>
  <c r="F22" i="6" s="1"/>
  <c r="E13" i="6"/>
  <c r="E22" i="6" s="1"/>
  <c r="D13" i="6"/>
  <c r="D22" i="6" s="1"/>
  <c r="C13" i="6"/>
  <c r="C22" i="6" s="1"/>
  <c r="B13" i="6"/>
  <c r="B22" i="6" s="1"/>
  <c r="B26" i="6" s="1"/>
  <c r="C25" i="6" s="1"/>
  <c r="A2" i="4"/>
  <c r="K52" i="3"/>
  <c r="J52" i="3"/>
  <c r="I52" i="3"/>
  <c r="H52" i="3"/>
  <c r="F52" i="3"/>
  <c r="E52" i="3"/>
  <c r="D52" i="3"/>
  <c r="C52" i="3"/>
  <c r="K51" i="3"/>
  <c r="J51" i="3"/>
  <c r="I51" i="3"/>
  <c r="H51" i="3"/>
  <c r="F51" i="3"/>
  <c r="E51" i="3"/>
  <c r="D51" i="3"/>
  <c r="C51" i="3"/>
  <c r="K43" i="3"/>
  <c r="J43" i="3"/>
  <c r="I43" i="3"/>
  <c r="H43" i="3"/>
  <c r="F43" i="3"/>
  <c r="E43" i="3"/>
  <c r="D43" i="3"/>
  <c r="C43" i="3"/>
  <c r="K42" i="3"/>
  <c r="J42" i="3"/>
  <c r="I42" i="3"/>
  <c r="H42" i="3"/>
  <c r="F42" i="3"/>
  <c r="E42" i="3"/>
  <c r="D42" i="3"/>
  <c r="C42" i="3"/>
  <c r="K39" i="3"/>
  <c r="J39" i="3"/>
  <c r="I39" i="3"/>
  <c r="H39" i="3"/>
  <c r="F39" i="3"/>
  <c r="E39" i="3"/>
  <c r="D39" i="3"/>
  <c r="C39" i="3"/>
  <c r="K34" i="3"/>
  <c r="J34" i="3"/>
  <c r="I34" i="3"/>
  <c r="H34" i="3"/>
  <c r="F34" i="3"/>
  <c r="E34" i="3"/>
  <c r="D34" i="3"/>
  <c r="K33" i="3"/>
  <c r="J33" i="3"/>
  <c r="I33" i="3"/>
  <c r="H33" i="3"/>
  <c r="F33" i="3"/>
  <c r="E33" i="3"/>
  <c r="D33" i="3"/>
  <c r="C33" i="3"/>
  <c r="K30" i="3"/>
  <c r="J30" i="3"/>
  <c r="I30" i="3"/>
  <c r="H30" i="3"/>
  <c r="F30" i="3"/>
  <c r="E30" i="3"/>
  <c r="D30" i="3"/>
  <c r="C30" i="3"/>
  <c r="K29" i="3"/>
  <c r="J29" i="3"/>
  <c r="I29" i="3"/>
  <c r="H29" i="3"/>
  <c r="F29" i="3"/>
  <c r="E29" i="3"/>
  <c r="D29" i="3"/>
  <c r="C29" i="3"/>
  <c r="K19" i="3"/>
  <c r="L19" i="3" s="1"/>
  <c r="E18" i="4" s="1"/>
  <c r="J19" i="3"/>
  <c r="I19" i="3"/>
  <c r="H19" i="3"/>
  <c r="F19" i="3"/>
  <c r="G19" i="3" s="1"/>
  <c r="D18" i="4" s="1"/>
  <c r="E19" i="3"/>
  <c r="D19" i="3"/>
  <c r="K18" i="3"/>
  <c r="J18" i="3"/>
  <c r="I18" i="3"/>
  <c r="H18" i="3"/>
  <c r="F18" i="3"/>
  <c r="E18" i="3"/>
  <c r="D18" i="3"/>
  <c r="C18" i="3"/>
  <c r="K13" i="3"/>
  <c r="J13" i="3"/>
  <c r="I13" i="3"/>
  <c r="H13" i="3"/>
  <c r="F13" i="3"/>
  <c r="E13" i="3"/>
  <c r="D13" i="3"/>
  <c r="K7" i="3"/>
  <c r="J7" i="3"/>
  <c r="I7" i="3"/>
  <c r="H7" i="3"/>
  <c r="F7" i="3"/>
  <c r="E7" i="3"/>
  <c r="D7" i="3"/>
  <c r="C7" i="3"/>
  <c r="A2" i="3"/>
  <c r="M33" i="2"/>
  <c r="L52" i="3" s="1"/>
  <c r="H33" i="2"/>
  <c r="G52" i="3" s="1"/>
  <c r="M31" i="2"/>
  <c r="M30" i="2"/>
  <c r="C27" i="2"/>
  <c r="M26" i="2"/>
  <c r="H26" i="2"/>
  <c r="M25" i="2"/>
  <c r="L42" i="3" s="1"/>
  <c r="H25" i="2"/>
  <c r="G42" i="3" s="1"/>
  <c r="M23" i="2"/>
  <c r="L39" i="3" s="1"/>
  <c r="H23" i="2"/>
  <c r="G39" i="3" s="1"/>
  <c r="K16" i="3"/>
  <c r="L16" i="3" s="1"/>
  <c r="E15" i="4" s="1"/>
  <c r="C22" i="2"/>
  <c r="C24" i="2" s="1"/>
  <c r="M21" i="2"/>
  <c r="H21" i="2"/>
  <c r="M20" i="2"/>
  <c r="L51" i="3" s="1"/>
  <c r="H20" i="2"/>
  <c r="G51" i="3" s="1"/>
  <c r="M19" i="2"/>
  <c r="H19" i="2"/>
  <c r="M15" i="2"/>
  <c r="L34" i="3" s="1"/>
  <c r="M14" i="2"/>
  <c r="L33" i="3" s="1"/>
  <c r="C13" i="2"/>
  <c r="C16" i="2" s="1"/>
  <c r="C32" i="2" s="1"/>
  <c r="M12" i="2"/>
  <c r="L30" i="3" s="1"/>
  <c r="H12" i="2"/>
  <c r="G30" i="3" s="1"/>
  <c r="M11" i="2"/>
  <c r="L18" i="3" s="1"/>
  <c r="E17" i="4" s="1"/>
  <c r="H11" i="2"/>
  <c r="G18" i="3" s="1"/>
  <c r="D17" i="4" s="1"/>
  <c r="F24" i="3" l="1"/>
  <c r="D28" i="2"/>
  <c r="C47" i="3" s="1"/>
  <c r="K14" i="3"/>
  <c r="D24" i="3"/>
  <c r="D26" i="3" s="1"/>
  <c r="D27" i="3" s="1"/>
  <c r="C14" i="3"/>
  <c r="J9" i="3"/>
  <c r="J28" i="2"/>
  <c r="L28" i="2"/>
  <c r="K47" i="3" s="1"/>
  <c r="D31" i="3"/>
  <c r="C16" i="3"/>
  <c r="E28" i="2"/>
  <c r="D47" i="3" s="1"/>
  <c r="C26" i="6"/>
  <c r="D25" i="6" s="1"/>
  <c r="D26" i="6" s="1"/>
  <c r="E25" i="6" s="1"/>
  <c r="E26" i="6" s="1"/>
  <c r="F25" i="6" s="1"/>
  <c r="F26" i="6" s="1"/>
  <c r="G25" i="6" s="1"/>
  <c r="G26" i="6" s="1"/>
  <c r="H25" i="6" s="1"/>
  <c r="H26" i="6" s="1"/>
  <c r="I25" i="6" s="1"/>
  <c r="I26" i="6" s="1"/>
  <c r="J25" i="6" s="1"/>
  <c r="J26" i="6" s="1"/>
  <c r="K25" i="6" s="1"/>
  <c r="K26" i="6" s="1"/>
  <c r="L25" i="6" s="1"/>
  <c r="L26" i="6" s="1"/>
  <c r="M25" i="6" s="1"/>
  <c r="M26" i="6" s="1"/>
  <c r="G28" i="2"/>
  <c r="C26" i="3"/>
  <c r="C27" i="3" s="1"/>
  <c r="K16" i="2"/>
  <c r="K32" i="2" s="1"/>
  <c r="F26" i="3"/>
  <c r="F27" i="3" s="1"/>
  <c r="F28" i="2"/>
  <c r="G16" i="2"/>
  <c r="G32" i="2" s="1"/>
  <c r="K28" i="2"/>
  <c r="I28" i="2"/>
  <c r="H47" i="3" s="1"/>
  <c r="L16" i="2"/>
  <c r="L32" i="2" s="1"/>
  <c r="I24" i="3"/>
  <c r="I26" i="3" s="1"/>
  <c r="I27" i="3" s="1"/>
  <c r="C28" i="2"/>
  <c r="H24" i="3"/>
  <c r="H26" i="3" s="1"/>
  <c r="H27" i="3" s="1"/>
  <c r="H27" i="2"/>
  <c r="M22" i="2"/>
  <c r="M24" i="2" s="1"/>
  <c r="M27" i="2"/>
  <c r="E24" i="3"/>
  <c r="E26" i="3" s="1"/>
  <c r="E27" i="3" s="1"/>
  <c r="F31" i="3"/>
  <c r="K44" i="3"/>
  <c r="J31" i="3"/>
  <c r="I31" i="3"/>
  <c r="K31" i="3"/>
  <c r="H31" i="3"/>
  <c r="E35" i="3"/>
  <c r="F44" i="3"/>
  <c r="J35" i="3"/>
  <c r="E31" i="3"/>
  <c r="J44" i="3"/>
  <c r="L35" i="3"/>
  <c r="H35" i="3"/>
  <c r="H22" i="2"/>
  <c r="G38" i="3" s="1"/>
  <c r="G46" i="3" s="1"/>
  <c r="I35" i="3"/>
  <c r="L13" i="3"/>
  <c r="E12" i="4" s="1"/>
  <c r="G43" i="3"/>
  <c r="G44" i="3" s="1"/>
  <c r="K35" i="3"/>
  <c r="L29" i="3"/>
  <c r="L31" i="3" s="1"/>
  <c r="L43" i="3"/>
  <c r="L44" i="3" s="1"/>
  <c r="D35" i="3"/>
  <c r="G29" i="3"/>
  <c r="G31" i="3" s="1"/>
  <c r="M13" i="2"/>
  <c r="F35" i="3"/>
  <c r="C44" i="3"/>
  <c r="C31" i="3"/>
  <c r="G13" i="3"/>
  <c r="D12" i="4" s="1"/>
  <c r="G33" i="3"/>
  <c r="C13" i="3"/>
  <c r="E21" i="3"/>
  <c r="E17" i="3"/>
  <c r="E38" i="3"/>
  <c r="E16" i="3"/>
  <c r="H14" i="3"/>
  <c r="H12" i="3"/>
  <c r="H8" i="3"/>
  <c r="H9" i="3"/>
  <c r="D14" i="3"/>
  <c r="D12" i="3"/>
  <c r="D8" i="3"/>
  <c r="D9" i="3"/>
  <c r="I9" i="3"/>
  <c r="I14" i="3"/>
  <c r="I12" i="3"/>
  <c r="I8" i="3"/>
  <c r="E9" i="3"/>
  <c r="E14" i="3"/>
  <c r="E12" i="3"/>
  <c r="E8" i="3"/>
  <c r="I21" i="3"/>
  <c r="I17" i="3"/>
  <c r="I38" i="3"/>
  <c r="I16" i="3"/>
  <c r="D21" i="3"/>
  <c r="D17" i="3"/>
  <c r="D38" i="3"/>
  <c r="H21" i="3"/>
  <c r="H17" i="3"/>
  <c r="H38" i="3"/>
  <c r="C9" i="3"/>
  <c r="K9" i="3"/>
  <c r="F8" i="3"/>
  <c r="J8" i="3"/>
  <c r="F12" i="3"/>
  <c r="J12" i="3"/>
  <c r="F14" i="3"/>
  <c r="J14" i="3"/>
  <c r="D16" i="3"/>
  <c r="H16" i="3"/>
  <c r="F38" i="3"/>
  <c r="F21" i="3"/>
  <c r="G21" i="3" s="1"/>
  <c r="D20" i="4" s="1"/>
  <c r="F17" i="3"/>
  <c r="J38" i="3"/>
  <c r="J21" i="3"/>
  <c r="J17" i="3"/>
  <c r="C8" i="3"/>
  <c r="K8" i="3"/>
  <c r="C12" i="3"/>
  <c r="K12" i="3"/>
  <c r="H13" i="2"/>
  <c r="C38" i="3"/>
  <c r="C21" i="3"/>
  <c r="C17" i="3"/>
  <c r="K38" i="3"/>
  <c r="K21" i="3"/>
  <c r="L21" i="3" s="1"/>
  <c r="E20" i="4" s="1"/>
  <c r="K17" i="3"/>
  <c r="F16" i="3"/>
  <c r="G16" i="3" s="1"/>
  <c r="D15" i="4" s="1"/>
  <c r="J16" i="3"/>
  <c r="D44" i="3"/>
  <c r="H44" i="3"/>
  <c r="E44" i="3"/>
  <c r="I44" i="3"/>
  <c r="L38" i="3" l="1"/>
  <c r="L40" i="3" s="1"/>
  <c r="K20" i="3"/>
  <c r="L20" i="3" s="1"/>
  <c r="E19" i="4" s="1"/>
  <c r="H36" i="3"/>
  <c r="D36" i="3"/>
  <c r="J10" i="3"/>
  <c r="H20" i="3"/>
  <c r="D20" i="3"/>
  <c r="F36" i="3"/>
  <c r="L27" i="3"/>
  <c r="E26" i="4" s="1"/>
  <c r="F10" i="3"/>
  <c r="G27" i="3"/>
  <c r="D26" i="4" s="1"/>
  <c r="L17" i="3"/>
  <c r="E16" i="4" s="1"/>
  <c r="L24" i="3"/>
  <c r="H24" i="2"/>
  <c r="H28" i="2" s="1"/>
  <c r="G47" i="3" s="1"/>
  <c r="G40" i="3"/>
  <c r="L12" i="3"/>
  <c r="E11" i="4" s="1"/>
  <c r="L8" i="3"/>
  <c r="E7" i="4" s="1"/>
  <c r="M16" i="2"/>
  <c r="M32" i="2" s="1"/>
  <c r="L14" i="3"/>
  <c r="E13" i="4" s="1"/>
  <c r="L9" i="3"/>
  <c r="E8" i="4" s="1"/>
  <c r="M28" i="2"/>
  <c r="L47" i="3" s="1"/>
  <c r="G12" i="3"/>
  <c r="D11" i="4" s="1"/>
  <c r="G24" i="3"/>
  <c r="J36" i="3"/>
  <c r="K36" i="3"/>
  <c r="E36" i="3"/>
  <c r="I36" i="3"/>
  <c r="L36" i="3"/>
  <c r="L46" i="3"/>
  <c r="C20" i="3"/>
  <c r="C34" i="3"/>
  <c r="C35" i="3" s="1"/>
  <c r="C36" i="3" s="1"/>
  <c r="C19" i="3"/>
  <c r="H15" i="2"/>
  <c r="G34" i="3" s="1"/>
  <c r="G35" i="3" s="1"/>
  <c r="G36" i="3" s="1"/>
  <c r="J20" i="3"/>
  <c r="J47" i="3"/>
  <c r="H46" i="3"/>
  <c r="H40" i="3"/>
  <c r="D46" i="3"/>
  <c r="D40" i="3"/>
  <c r="I47" i="3"/>
  <c r="I20" i="3"/>
  <c r="H22" i="3"/>
  <c r="H10" i="3"/>
  <c r="E47" i="3"/>
  <c r="E20" i="3"/>
  <c r="F47" i="3"/>
  <c r="F20" i="3"/>
  <c r="G20" i="3" s="1"/>
  <c r="D19" i="4" s="1"/>
  <c r="G14" i="3"/>
  <c r="D13" i="4" s="1"/>
  <c r="K22" i="3"/>
  <c r="L22" i="3" s="1"/>
  <c r="E21" i="4" s="1"/>
  <c r="K10" i="3"/>
  <c r="F49" i="3"/>
  <c r="F11" i="3"/>
  <c r="E22" i="3"/>
  <c r="E10" i="3"/>
  <c r="D22" i="3"/>
  <c r="D10" i="3"/>
  <c r="J49" i="3"/>
  <c r="J11" i="3"/>
  <c r="C46" i="3"/>
  <c r="C40" i="3"/>
  <c r="F46" i="3"/>
  <c r="F40" i="3"/>
  <c r="C22" i="3"/>
  <c r="C10" i="3"/>
  <c r="I46" i="3"/>
  <c r="I40" i="3"/>
  <c r="G8" i="3"/>
  <c r="D7" i="4" s="1"/>
  <c r="G17" i="3"/>
  <c r="D16" i="4" s="1"/>
  <c r="E46" i="3"/>
  <c r="E40" i="3"/>
  <c r="K46" i="3"/>
  <c r="K40" i="3"/>
  <c r="J46" i="3"/>
  <c r="J40" i="3"/>
  <c r="F22" i="3"/>
  <c r="G22" i="3" s="1"/>
  <c r="D21" i="4" s="1"/>
  <c r="I22" i="3"/>
  <c r="I10" i="3"/>
  <c r="J22" i="3"/>
  <c r="H16" i="2" l="1"/>
  <c r="L10" i="3"/>
  <c r="E9" i="4" s="1"/>
  <c r="G26" i="3"/>
  <c r="D25" i="4" s="1"/>
  <c r="D23" i="4"/>
  <c r="L26" i="3"/>
  <c r="E25" i="4" s="1"/>
  <c r="E23" i="4"/>
  <c r="G9" i="3"/>
  <c r="D8" i="4" s="1"/>
  <c r="L11" i="3"/>
  <c r="E10" i="4" s="1"/>
  <c r="L49" i="3"/>
  <c r="K49" i="3"/>
  <c r="K11" i="3"/>
  <c r="H49" i="3"/>
  <c r="H11" i="3"/>
  <c r="C49" i="3"/>
  <c r="C11" i="3"/>
  <c r="D49" i="3"/>
  <c r="D11" i="3"/>
  <c r="E49" i="3"/>
  <c r="E11" i="3"/>
  <c r="G10" i="3"/>
  <c r="D9" i="4" s="1"/>
  <c r="H32" i="2"/>
  <c r="I49" i="3"/>
  <c r="I11" i="3"/>
  <c r="G11" i="3" l="1"/>
  <c r="D10" i="4" s="1"/>
  <c r="G4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Douglas Kauffman</author>
  </authors>
  <commentList>
    <comment ref="B30" authorId="0" shapeId="0" xr:uid="{00000000-0006-0000-0100-000003000000}">
      <text>
        <r>
          <rPr>
            <sz val="12"/>
            <color theme="1"/>
            <rFont val="Arial"/>
            <family val="2"/>
          </rPr>
          <t xml:space="preserve">
Owner W-2 compensation</t>
        </r>
      </text>
    </comment>
    <comment ref="B31" authorId="0" shapeId="0" xr:uid="{00000000-0006-0000-0100-000001000000}">
      <text>
        <r>
          <rPr>
            <sz val="12"/>
            <color theme="1"/>
            <rFont val="Arial"/>
            <family val="2"/>
          </rPr>
          <t xml:space="preserve">
Include expense items that are expense on the income statement but mostly benefit the owner (i.e. owner car, owner health insurance, life insurance, etc.)</t>
        </r>
      </text>
    </comment>
    <comment ref="B33" authorId="0" shapeId="0" xr:uid="{00000000-0006-0000-0100-000002000000}">
      <text>
        <r>
          <rPr>
            <sz val="12"/>
            <color theme="1"/>
            <rFont val="Arial"/>
            <family val="2"/>
          </rPr>
          <t xml:space="preserve">
Calculate by dividing total hours worked for all employees by 520 (number of hours for 1 FTE in a quarter).</t>
        </r>
      </text>
    </comment>
    <comment ref="B36" authorId="1" shapeId="0" xr:uid="{8FB48D7D-DDB1-4253-BFAA-320EAE96BB59}">
      <text>
        <r>
          <rPr>
            <sz val="9"/>
            <color indexed="81"/>
            <rFont val="Tahoma"/>
            <family val="2"/>
          </rPr>
          <t xml:space="preserve">This is the rate you use to build projects (if fixed fee) orthe rate that you bill clients at if hourly billing.  It should not change often.
</t>
        </r>
      </text>
    </comment>
    <comment ref="B37" authorId="1" shapeId="0" xr:uid="{BE64C582-47D9-4DCA-ADA3-78EBC050C45E}">
      <text>
        <r>
          <rPr>
            <sz val="9"/>
            <color indexed="81"/>
            <rFont val="Tahoma"/>
            <family val="2"/>
          </rPr>
          <t xml:space="preserve">All hours worked for all team members.
</t>
        </r>
      </text>
    </comment>
    <comment ref="B38" authorId="1" shapeId="0" xr:uid="{CF50E270-341F-4F30-BC9A-C1F11543C97D}">
      <text>
        <r>
          <rPr>
            <sz val="9"/>
            <color indexed="81"/>
            <rFont val="Tahoma"/>
            <family val="2"/>
          </rPr>
          <t xml:space="preserve">All hours spent working on client things.
</t>
        </r>
      </text>
    </comment>
  </commentList>
  <extLst>
    <ext xmlns:r="http://schemas.openxmlformats.org/officeDocument/2006/relationships" uri="GoogleSheetsCustomDataVersion1">
      <go:sheetsCustomData xmlns:go="http://customooxmlschemas.google.com/" r:id="rId1" roundtripDataSignature="AMtx7mh2kyhT7IlEFQZtPY8yigdelPbkl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46" authorId="0" shapeId="0" xr:uid="{00000000-0006-0000-0200-000001000000}">
      <text>
        <r>
          <rPr>
            <sz val="12"/>
            <color theme="1"/>
            <rFont val="Arial"/>
            <family val="2"/>
          </rPr>
          <t>======
ID#AAAAMAxgwyQ
Douglas Kauffman    (2021-04-20 13:26:26)
Current Assets - Current Liabilities</t>
        </r>
      </text>
    </comment>
  </commentList>
  <extLst>
    <ext xmlns:r="http://schemas.openxmlformats.org/officeDocument/2006/relationships" uri="GoogleSheetsCustomDataVersion1">
      <go:sheetsCustomData xmlns:go="http://customooxmlschemas.google.com/" r:id="rId1" roundtripDataSignature="AMtx7mgghkCMZ8hHuWorFwzWKZUcadlbng=="/>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20" authorId="0" shapeId="0" xr:uid="{00000000-0006-0000-0500-000001000000}">
      <text>
        <r>
          <rPr>
            <sz val="12"/>
            <color theme="1"/>
            <rFont val="Arial"/>
            <family val="2"/>
          </rPr>
          <t>======
ID#AAAAMAxgwyo
Doug Kauffman    (2021-04-20 13:26:26)
This field is to recognize differences in accrual basis net income and related cash flow each month.  Specifically items include:
- Increases or decreases in A/R
- Increases or decreases in A/P
- Payments on credit cards</t>
        </r>
      </text>
    </comment>
  </commentList>
  <extLst>
    <ext xmlns:r="http://schemas.openxmlformats.org/officeDocument/2006/relationships" uri="GoogleSheetsCustomDataVersion1">
      <go:sheetsCustomData xmlns:go="http://customooxmlschemas.google.com/" r:id="rId1" roundtripDataSignature="AMtx7mhdgGA5Uqe/0CuFkxvf76FEIWuA7Q=="/>
    </ext>
  </extL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B20" authorId="0" shapeId="0" xr:uid="{00000000-0006-0000-0700-000001000000}">
      <text>
        <r>
          <rPr>
            <sz val="12"/>
            <color theme="1"/>
            <rFont val="Arial"/>
            <family val="2"/>
          </rPr>
          <t>======
ID#AAAAMAxgwyw
Douglas Kauffman    (2021-04-20 13:26:26)
Calculation = Net Income / AGI</t>
        </r>
      </text>
    </comment>
  </commentList>
  <extLst>
    <ext xmlns:r="http://schemas.openxmlformats.org/officeDocument/2006/relationships" uri="GoogleSheetsCustomDataVersion1">
      <go:sheetsCustomData xmlns:go="http://customooxmlschemas.google.com/" r:id="rId1" roundtripDataSignature="AMtx7mglk0XeLHKPnW1l+AQGFUrIzZ9gKA=="/>
    </ext>
  </extL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B12" authorId="0" shapeId="0" xr:uid="{00000000-0006-0000-0800-000003000000}">
      <text>
        <r>
          <rPr>
            <sz val="12"/>
            <color theme="1"/>
            <rFont val="Arial"/>
            <family val="2"/>
          </rPr>
          <t>======
ID#AAAAMAxgwyY
Douglas Kauffman    (2021-04-20 13:26:26)
Enter the average billable percentage across all employees in the organization.  This is the time logged working on client work divided by total time logged (include PTO and other time off in total time logged)</t>
        </r>
      </text>
    </comment>
    <comment ref="B14" authorId="0" shapeId="0" xr:uid="{00000000-0006-0000-0800-000002000000}">
      <text>
        <r>
          <rPr>
            <sz val="12"/>
            <color theme="1"/>
            <rFont val="Arial"/>
            <family val="2"/>
          </rPr>
          <t>======
ID#AAAAMAxgwyg
Douglas Kauffman    (2021-04-20 13:26:26)
FTE is calculated by taking total hours for a period of time divided by the hours  full time employee would work for that same period.</t>
        </r>
      </text>
    </comment>
    <comment ref="B20" authorId="0" shapeId="0" xr:uid="{00000000-0006-0000-0800-000001000000}">
      <text>
        <r>
          <rPr>
            <sz val="12"/>
            <color theme="1"/>
            <rFont val="Arial"/>
            <family val="2"/>
          </rPr>
          <t>======
ID#AAAAMAxgwys
Douglas Kauffman    (2021-04-20 13:26:26)
This is the actual rate that clients are being billed.  It is calculated by taking total billable hours divided by AGI for the same period of time.</t>
        </r>
      </text>
    </comment>
  </commentList>
  <extLst>
    <ext xmlns:r="http://schemas.openxmlformats.org/officeDocument/2006/relationships" uri="GoogleSheetsCustomDataVersion1">
      <go:sheetsCustomData xmlns:go="http://customooxmlschemas.google.com/" r:id="rId1" roundtripDataSignature="AMtx7miup0LVkjhHXRPdosxMYRZW/bTbWQ=="/>
    </ext>
  </extLst>
</comments>
</file>

<file path=xl/sharedStrings.xml><?xml version="1.0" encoding="utf-8"?>
<sst xmlns="http://schemas.openxmlformats.org/spreadsheetml/2006/main" count="204" uniqueCount="145">
  <si>
    <t>Presented by</t>
  </si>
  <si>
    <t>Data Entry Screen</t>
  </si>
  <si>
    <t>Enter financial data here from your income statement, balance sheet and payroll records.</t>
  </si>
  <si>
    <t>Enter Data in These Cells</t>
  </si>
  <si>
    <t>Agency Name</t>
  </si>
  <si>
    <t>ABC Agency</t>
  </si>
  <si>
    <t>Quarter Ending Dates</t>
  </si>
  <si>
    <t>Example</t>
  </si>
  <si>
    <t>2025 Ending</t>
  </si>
  <si>
    <t>Revenue</t>
  </si>
  <si>
    <t>COGS</t>
  </si>
  <si>
    <t>AGI</t>
  </si>
  <si>
    <t>People Exp</t>
  </si>
  <si>
    <t>Overhead</t>
  </si>
  <si>
    <t>Net Income</t>
  </si>
  <si>
    <t>Cash</t>
  </si>
  <si>
    <t>Accounts Receivable</t>
  </si>
  <si>
    <t>Other Current Assets</t>
  </si>
  <si>
    <t>Current Assets</t>
  </si>
  <si>
    <t>Fixed Assets</t>
  </si>
  <si>
    <t>Total Assets</t>
  </si>
  <si>
    <t>Current Liabilities</t>
  </si>
  <si>
    <t>Long Term Liabilities</t>
  </si>
  <si>
    <t>Total Liabilities</t>
  </si>
  <si>
    <t>Equity</t>
  </si>
  <si>
    <t>Owner Compensation</t>
  </si>
  <si>
    <t>Other Owner Value Amounts</t>
  </si>
  <si>
    <t>Total Value to Owner</t>
  </si>
  <si>
    <t>#FTE's</t>
  </si>
  <si>
    <t>Agency Quarterly Dashboard</t>
  </si>
  <si>
    <t>All information on this tab pulls from "Data Entry"</t>
  </si>
  <si>
    <t>Do not enter data on this tab</t>
  </si>
  <si>
    <t>Metric</t>
  </si>
  <si>
    <t>Target</t>
  </si>
  <si>
    <t>People Expense as % of AGI</t>
  </si>
  <si>
    <t>55-60%</t>
  </si>
  <si>
    <t>Overhead Expense as % of AGI</t>
  </si>
  <si>
    <t>20-25%</t>
  </si>
  <si>
    <t>Net Income as % of AGI</t>
  </si>
  <si>
    <t>15-25%</t>
  </si>
  <si>
    <t>Value to Owner as % of AGI</t>
  </si>
  <si>
    <t>35%+</t>
  </si>
  <si>
    <t>AGI Per FTE</t>
  </si>
  <si>
    <t>Salary Cost per FTE</t>
  </si>
  <si>
    <t>AGI as % of Sales</t>
  </si>
  <si>
    <t>Current Ratio</t>
  </si>
  <si>
    <t>2+</t>
  </si>
  <si>
    <t>Working Capital Ratio</t>
  </si>
  <si>
    <t>1+</t>
  </si>
  <si>
    <t>Days in AR</t>
  </si>
  <si>
    <t>Lower is better</t>
  </si>
  <si>
    <t>Months Cash on Hand</t>
  </si>
  <si>
    <t>Debt to Equity</t>
  </si>
  <si>
    <t>1.5 of less</t>
  </si>
  <si>
    <t>Debt to Working Capital</t>
  </si>
  <si>
    <t>1.5 or less</t>
  </si>
  <si>
    <t>Return on Equity</t>
  </si>
  <si>
    <t>Higher is better</t>
  </si>
  <si>
    <t>Revenue / Billings</t>
  </si>
  <si>
    <t>Cost of Goods / Services</t>
  </si>
  <si>
    <t>Total People and Overhead</t>
  </si>
  <si>
    <t>Working Capital</t>
  </si>
  <si>
    <t>Full time Employees (FTE)</t>
  </si>
  <si>
    <t>Agency Annual Dashboard</t>
  </si>
  <si>
    <t>All information on this tab pulls automatically from the "Data Entry".  Do not enter information directly on this tab</t>
  </si>
  <si>
    <t>2025</t>
  </si>
  <si>
    <t>Tax Payments</t>
  </si>
  <si>
    <t>12 Month Income Statement Projection</t>
  </si>
  <si>
    <t>Month</t>
  </si>
  <si>
    <t>December</t>
  </si>
  <si>
    <t>January</t>
  </si>
  <si>
    <t>February</t>
  </si>
  <si>
    <t>March</t>
  </si>
  <si>
    <t>April</t>
  </si>
  <si>
    <t>May</t>
  </si>
  <si>
    <t>June</t>
  </si>
  <si>
    <t>July</t>
  </si>
  <si>
    <t>August</t>
  </si>
  <si>
    <t>September</t>
  </si>
  <si>
    <t>October</t>
  </si>
  <si>
    <t>November</t>
  </si>
  <si>
    <t>People Exp (Employee Only)</t>
  </si>
  <si>
    <t>Subcontractors</t>
  </si>
  <si>
    <t>Owners Draw</t>
  </si>
  <si>
    <t>Debt Payments/(Borrowing)</t>
  </si>
  <si>
    <t>Capital Purchases</t>
  </si>
  <si>
    <t>Operating Cash Changes</t>
  </si>
  <si>
    <t>Increase/Decrease In Cash</t>
  </si>
  <si>
    <t>Long Term Cash Projection</t>
  </si>
  <si>
    <t>Beginning Total Cash</t>
  </si>
  <si>
    <t>Ending Total Cash</t>
  </si>
  <si>
    <t>Input here</t>
  </si>
  <si>
    <t>Agency Valuation Guide</t>
  </si>
  <si>
    <t>The purpose of this document is to estimate the current value of a creative agency</t>
  </si>
  <si>
    <t>Year</t>
  </si>
  <si>
    <t>Adjusted Gross Income</t>
  </si>
  <si>
    <t>Current Year Annualized</t>
  </si>
  <si>
    <t>Prior Year 1</t>
  </si>
  <si>
    <t>Prior Year 2</t>
  </si>
  <si>
    <t>Prior Year 3</t>
  </si>
  <si>
    <t>Prior Year 4</t>
  </si>
  <si>
    <t>Estimated Low Value</t>
  </si>
  <si>
    <t>Estimated Mid Value</t>
  </si>
  <si>
    <t>Estimated High Value</t>
  </si>
  <si>
    <t>To estimate the value of a creative agency the formula above works as follows. First, enter your AGI for the past 5 year. The formulas then drop the lowest and highest year over the past 5 and average the remaining 3 years. The value of an agency is somewhere between 1x (estimated low value) and 2x (estimated high value) that average.</t>
  </si>
  <si>
    <t>Agency Lead Value Calculator</t>
  </si>
  <si>
    <t>This calculator is used to calculate the lifetime value of a client and the value of a single lead.</t>
  </si>
  <si>
    <t>Client Lifetime Revenue</t>
  </si>
  <si>
    <t>Revenue per client order</t>
  </si>
  <si>
    <t>(if retainer, enter monthly amount)</t>
  </si>
  <si>
    <t>Orders Per Year</t>
  </si>
  <si>
    <t>(enter 12 if retainer)</t>
  </si>
  <si>
    <t>Revenue per client per year</t>
  </si>
  <si>
    <t>Number of years</t>
  </si>
  <si>
    <t>Client Value</t>
  </si>
  <si>
    <t>Avg Net Income Ratio</t>
  </si>
  <si>
    <t>Client Value (Client lifetime profit)</t>
  </si>
  <si>
    <t>Lead Value</t>
  </si>
  <si>
    <t>Conversion rate</t>
  </si>
  <si>
    <t>Agency Capacity Estimator</t>
  </si>
  <si>
    <t>The following calculator is used to estimate total AGI capacity based on historical billing information</t>
  </si>
  <si>
    <t>Average Billable %</t>
  </si>
  <si>
    <t>Annual Expected Hours</t>
  </si>
  <si>
    <t>Number of Full Time Equivalent Employees (FTE's)</t>
  </si>
  <si>
    <t>Estimated Total Hours Available</t>
  </si>
  <si>
    <t>Estimated Total Billable Hours</t>
  </si>
  <si>
    <t>Effective Billing Rate</t>
  </si>
  <si>
    <t>Estimated Annual Revenue Capacity</t>
  </si>
  <si>
    <t>Estimated Monthly Revenue Capacity</t>
  </si>
  <si>
    <t>People Expense Target</t>
  </si>
  <si>
    <t>Targeted Monthly People Expense</t>
  </si>
  <si>
    <t>$175,000/year</t>
  </si>
  <si>
    <t>2026 Ending</t>
  </si>
  <si>
    <t>2026</t>
  </si>
  <si>
    <t>Target billing Rate</t>
  </si>
  <si>
    <t>Total Hours</t>
  </si>
  <si>
    <t>Total Billable Hours</t>
  </si>
  <si>
    <t>Effective Hourly Rate</t>
  </si>
  <si>
    <t>Realization</t>
  </si>
  <si>
    <t>Hours Written Off</t>
  </si>
  <si>
    <t>&gt;80%</t>
  </si>
  <si>
    <t>Target Hourly Rate</t>
  </si>
  <si>
    <t>2025 Total</t>
  </si>
  <si>
    <t>2026 Total</t>
  </si>
  <si>
    <t>At or above target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</si>
</sst>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s>
  <fonts count="11" x14ac:knownFonts="1">
    <font>
      <sz val="12"/>
      <color theme="1"/>
      <name val="Arial"/>
    </font>
    <font>
      <b/>
      <sz val="20"/>
      <color theme="1"/>
      <name val="Calibri"/>
      <family val="2"/>
    </font>
    <font>
      <b/>
      <sz val="12"/>
      <color theme="1"/>
      <name val="Calibri"/>
      <family val="2"/>
    </font>
    <font>
      <i/>
      <sz val="12"/>
      <color theme="1"/>
      <name val="Calibri"/>
      <family val="2"/>
    </font>
    <font>
      <sz val="12"/>
      <color theme="1"/>
      <name val="Calibri"/>
      <family val="2"/>
    </font>
    <font>
      <b/>
      <i/>
      <sz val="12"/>
      <color theme="1"/>
      <name val="Calibri"/>
      <family val="2"/>
    </font>
    <font>
      <b/>
      <sz val="12"/>
      <color rgb="FF000000"/>
      <name val="Calibri"/>
      <family val="2"/>
    </font>
    <font>
      <sz val="12"/>
      <color rgb="FF000000"/>
      <name val="Calibri"/>
      <family val="2"/>
    </font>
    <font>
      <b/>
      <sz val="10"/>
      <color theme="1"/>
      <name val="Arial"/>
      <family val="2"/>
    </font>
    <font>
      <sz val="12"/>
      <color theme="1"/>
      <name val="Arial"/>
      <family val="2"/>
    </font>
    <font>
      <sz val="9"/>
      <color indexed="81"/>
      <name val="Tahoma"/>
      <family val="2"/>
    </font>
  </fonts>
  <fills count="6">
    <fill>
      <patternFill patternType="none"/>
    </fill>
    <fill>
      <patternFill patternType="gray125"/>
    </fill>
    <fill>
      <patternFill patternType="solid">
        <fgColor rgb="FFD6DCE4"/>
        <bgColor rgb="FFD6DCE4"/>
      </patternFill>
    </fill>
    <fill>
      <patternFill patternType="solid">
        <fgColor theme="0"/>
        <bgColor theme="0"/>
      </patternFill>
    </fill>
    <fill>
      <patternFill patternType="solid">
        <fgColor rgb="FFB4C6E7"/>
        <bgColor rgb="FFB4C6E7"/>
      </patternFill>
    </fill>
    <fill>
      <patternFill patternType="solid">
        <fgColor rgb="FFC8C8C8"/>
        <bgColor rgb="FFC8C8C8"/>
      </patternFill>
    </fill>
  </fills>
  <borders count="12">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right/>
      <top style="thin">
        <color rgb="FF000000"/>
      </top>
      <bottom style="double">
        <color rgb="FF000000"/>
      </bottom>
      <diagonal/>
    </border>
    <border>
      <left/>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4" fontId="9" fillId="0" borderId="0" applyFont="0" applyFill="0" applyBorder="0" applyAlignment="0" applyProtection="0"/>
    <xf numFmtId="9" fontId="9" fillId="0" borderId="0" applyFont="0" applyFill="0" applyBorder="0" applyAlignment="0" applyProtection="0"/>
  </cellStyleXfs>
  <cellXfs count="83">
    <xf numFmtId="0" fontId="0" fillId="0" borderId="0" xfId="0"/>
    <xf numFmtId="0" fontId="1" fillId="0" borderId="0" xfId="0" applyFont="1"/>
    <xf numFmtId="0" fontId="2" fillId="0" borderId="0" xfId="0" applyFont="1"/>
    <xf numFmtId="0" fontId="3" fillId="0" borderId="0" xfId="0" applyFont="1"/>
    <xf numFmtId="0" fontId="3" fillId="2" borderId="1" xfId="0" applyFont="1" applyFill="1" applyBorder="1" applyAlignment="1">
      <alignment wrapText="1"/>
    </xf>
    <xf numFmtId="14" fontId="2" fillId="0" borderId="0" xfId="0" applyNumberFormat="1" applyFont="1"/>
    <xf numFmtId="14" fontId="2" fillId="0" borderId="2" xfId="0" applyNumberFormat="1" applyFont="1" applyBorder="1"/>
    <xf numFmtId="0" fontId="4" fillId="0" borderId="0" xfId="0" applyFont="1"/>
    <xf numFmtId="0" fontId="4" fillId="0" borderId="3" xfId="0" applyFont="1" applyBorder="1"/>
    <xf numFmtId="164" fontId="4" fillId="0" borderId="0" xfId="0" applyNumberFormat="1" applyFont="1"/>
    <xf numFmtId="164" fontId="4" fillId="2" borderId="1" xfId="0" applyNumberFormat="1" applyFont="1" applyFill="1" applyBorder="1"/>
    <xf numFmtId="164" fontId="4" fillId="0" borderId="3" xfId="0" applyNumberFormat="1" applyFont="1" applyBorder="1"/>
    <xf numFmtId="164" fontId="4" fillId="0" borderId="4" xfId="0" applyNumberFormat="1" applyFont="1" applyBorder="1"/>
    <xf numFmtId="164" fontId="4" fillId="0" borderId="6" xfId="0" applyNumberFormat="1" applyFont="1" applyBorder="1"/>
    <xf numFmtId="164" fontId="4" fillId="3" borderId="1" xfId="0" applyNumberFormat="1" applyFont="1" applyFill="1" applyBorder="1"/>
    <xf numFmtId="43" fontId="4" fillId="0" borderId="0" xfId="0" applyNumberFormat="1" applyFont="1"/>
    <xf numFmtId="43" fontId="4" fillId="2" borderId="1" xfId="0" applyNumberFormat="1" applyFont="1" applyFill="1" applyBorder="1"/>
    <xf numFmtId="43" fontId="4" fillId="0" borderId="6" xfId="0" applyNumberFormat="1" applyFont="1" applyBorder="1"/>
    <xf numFmtId="0" fontId="5" fillId="0" borderId="0" xfId="0" applyFont="1"/>
    <xf numFmtId="14" fontId="2" fillId="0" borderId="0" xfId="0" applyNumberFormat="1" applyFont="1" applyAlignment="1">
      <alignment horizontal="center"/>
    </xf>
    <xf numFmtId="0" fontId="4" fillId="4" borderId="1" xfId="0" applyFont="1" applyFill="1" applyBorder="1"/>
    <xf numFmtId="0" fontId="3" fillId="4" borderId="1" xfId="0" applyFont="1" applyFill="1" applyBorder="1"/>
    <xf numFmtId="165" fontId="4" fillId="4" borderId="1" xfId="0" applyNumberFormat="1" applyFont="1" applyFill="1" applyBorder="1"/>
    <xf numFmtId="165" fontId="2" fillId="4" borderId="1" xfId="0" applyNumberFormat="1" applyFont="1" applyFill="1" applyBorder="1"/>
    <xf numFmtId="9" fontId="4" fillId="4" borderId="1" xfId="0" applyNumberFormat="1" applyFont="1" applyFill="1" applyBorder="1"/>
    <xf numFmtId="9" fontId="2" fillId="4" borderId="1" xfId="0" applyNumberFormat="1" applyFont="1" applyFill="1" applyBorder="1"/>
    <xf numFmtId="164" fontId="4" fillId="4" borderId="1" xfId="0" applyNumberFormat="1" applyFont="1" applyFill="1" applyBorder="1"/>
    <xf numFmtId="164" fontId="2" fillId="4" borderId="1" xfId="0" applyNumberFormat="1" applyFont="1" applyFill="1" applyBorder="1"/>
    <xf numFmtId="43" fontId="4" fillId="4" borderId="1" xfId="0" applyNumberFormat="1" applyFont="1" applyFill="1" applyBorder="1"/>
    <xf numFmtId="43" fontId="2" fillId="4" borderId="1" xfId="0" applyNumberFormat="1" applyFont="1" applyFill="1" applyBorder="1"/>
    <xf numFmtId="43" fontId="2" fillId="0" borderId="0" xfId="0" applyNumberFormat="1" applyFont="1"/>
    <xf numFmtId="166" fontId="4" fillId="0" borderId="0" xfId="0" applyNumberFormat="1" applyFont="1"/>
    <xf numFmtId="166" fontId="2" fillId="0" borderId="0" xfId="0" applyNumberFormat="1" applyFont="1"/>
    <xf numFmtId="166" fontId="4" fillId="0" borderId="4" xfId="0" applyNumberFormat="1" applyFont="1" applyBorder="1"/>
    <xf numFmtId="166" fontId="2" fillId="0" borderId="4" xfId="0" applyNumberFormat="1" applyFont="1" applyBorder="1"/>
    <xf numFmtId="0" fontId="2" fillId="5" borderId="1" xfId="0" applyFont="1" applyFill="1" applyBorder="1"/>
    <xf numFmtId="0" fontId="3" fillId="5" borderId="1" xfId="0" applyFont="1" applyFill="1" applyBorder="1"/>
    <xf numFmtId="166" fontId="4" fillId="5" borderId="1" xfId="0" applyNumberFormat="1" applyFont="1" applyFill="1" applyBorder="1"/>
    <xf numFmtId="166" fontId="2" fillId="5" borderId="1" xfId="0" applyNumberFormat="1" applyFont="1" applyFill="1" applyBorder="1"/>
    <xf numFmtId="166" fontId="4" fillId="5" borderId="7" xfId="0" applyNumberFormat="1" applyFont="1" applyFill="1" applyBorder="1"/>
    <xf numFmtId="166" fontId="2" fillId="5" borderId="7" xfId="0" applyNumberFormat="1" applyFont="1" applyFill="1" applyBorder="1"/>
    <xf numFmtId="0" fontId="4" fillId="5" borderId="1" xfId="0" applyFont="1" applyFill="1" applyBorder="1"/>
    <xf numFmtId="14" fontId="2" fillId="0" borderId="0" xfId="0" quotePrefix="1" applyNumberFormat="1" applyFont="1" applyAlignment="1">
      <alignment horizontal="center"/>
    </xf>
    <xf numFmtId="165" fontId="4" fillId="0" borderId="0" xfId="0" applyNumberFormat="1" applyFont="1"/>
    <xf numFmtId="9" fontId="4" fillId="0" borderId="0" xfId="0" applyNumberFormat="1" applyFont="1"/>
    <xf numFmtId="0" fontId="6" fillId="0" borderId="0" xfId="0" applyFont="1"/>
    <xf numFmtId="0" fontId="7" fillId="2" borderId="1" xfId="0" applyFont="1" applyFill="1" applyBorder="1"/>
    <xf numFmtId="9" fontId="4" fillId="2" borderId="1" xfId="0" applyNumberFormat="1" applyFont="1" applyFill="1" applyBorder="1"/>
    <xf numFmtId="0" fontId="4" fillId="2" borderId="1" xfId="0" applyFont="1" applyFill="1" applyBorder="1"/>
    <xf numFmtId="4" fontId="4" fillId="2" borderId="5" xfId="0" applyNumberFormat="1" applyFont="1" applyFill="1" applyBorder="1"/>
    <xf numFmtId="4" fontId="4" fillId="2" borderId="1" xfId="0" applyNumberFormat="1" applyFont="1" applyFill="1" applyBorder="1"/>
    <xf numFmtId="4" fontId="4" fillId="0" borderId="8" xfId="0" applyNumberFormat="1" applyFont="1" applyBorder="1"/>
    <xf numFmtId="4" fontId="4" fillId="0" borderId="0" xfId="0" applyNumberFormat="1" applyFont="1"/>
    <xf numFmtId="0" fontId="2" fillId="0" borderId="0" xfId="0" applyFont="1" applyAlignment="1">
      <alignment vertical="center"/>
    </xf>
    <xf numFmtId="0" fontId="4" fillId="0" borderId="0" xfId="0" applyFont="1" applyAlignment="1">
      <alignment wrapText="1"/>
    </xf>
    <xf numFmtId="0" fontId="4" fillId="0" borderId="0" xfId="0" applyFont="1" applyAlignment="1">
      <alignment vertical="center"/>
    </xf>
    <xf numFmtId="0" fontId="4" fillId="0" borderId="0" xfId="0" applyFont="1" applyAlignment="1">
      <alignment horizontal="right" wrapText="1"/>
    </xf>
    <xf numFmtId="3" fontId="4" fillId="2" borderId="1" xfId="0" applyNumberFormat="1" applyFont="1" applyFill="1" applyBorder="1" applyAlignment="1">
      <alignment horizontal="right" wrapText="1"/>
    </xf>
    <xf numFmtId="0" fontId="2" fillId="0" borderId="0" xfId="0" applyFont="1" applyAlignment="1">
      <alignment wrapText="1"/>
    </xf>
    <xf numFmtId="4" fontId="2" fillId="0" borderId="0" xfId="0" applyNumberFormat="1" applyFont="1" applyAlignment="1">
      <alignment horizontal="right" wrapText="1"/>
    </xf>
    <xf numFmtId="0" fontId="8" fillId="0" borderId="0" xfId="0" applyFont="1" applyAlignment="1">
      <alignment vertical="center"/>
    </xf>
    <xf numFmtId="44" fontId="4" fillId="2" borderId="1" xfId="0" applyNumberFormat="1" applyFont="1" applyFill="1" applyBorder="1"/>
    <xf numFmtId="164" fontId="2" fillId="0" borderId="0" xfId="0" applyNumberFormat="1" applyFont="1"/>
    <xf numFmtId="10" fontId="4" fillId="2" borderId="1" xfId="0" applyNumberFormat="1" applyFont="1" applyFill="1" applyBorder="1"/>
    <xf numFmtId="10" fontId="4" fillId="0" borderId="0" xfId="0" applyNumberFormat="1" applyFont="1"/>
    <xf numFmtId="3" fontId="4" fillId="0" borderId="0" xfId="0" applyNumberFormat="1" applyFont="1" applyAlignment="1">
      <alignment wrapText="1"/>
    </xf>
    <xf numFmtId="164" fontId="4" fillId="2" borderId="1" xfId="0" applyNumberFormat="1" applyFont="1" applyFill="1" applyBorder="1" applyProtection="1">
      <protection locked="0"/>
    </xf>
    <xf numFmtId="164" fontId="4" fillId="2" borderId="5" xfId="0" applyNumberFormat="1" applyFont="1" applyFill="1" applyBorder="1" applyProtection="1">
      <protection locked="0"/>
    </xf>
    <xf numFmtId="43" fontId="4" fillId="2" borderId="1" xfId="0" applyNumberFormat="1" applyFont="1" applyFill="1" applyBorder="1" applyProtection="1">
      <protection locked="0"/>
    </xf>
    <xf numFmtId="0" fontId="4" fillId="2" borderId="1" xfId="0" applyFont="1" applyFill="1" applyBorder="1" applyAlignment="1" applyProtection="1">
      <alignment wrapText="1"/>
      <protection locked="0"/>
    </xf>
    <xf numFmtId="42" fontId="4" fillId="0" borderId="0" xfId="0" applyNumberFormat="1" applyFont="1"/>
    <xf numFmtId="43" fontId="0" fillId="0" borderId="9" xfId="0" applyNumberFormat="1" applyBorder="1"/>
    <xf numFmtId="43" fontId="0" fillId="0" borderId="10" xfId="0" applyNumberFormat="1" applyBorder="1"/>
    <xf numFmtId="43" fontId="0" fillId="0" borderId="11" xfId="0" applyNumberFormat="1" applyBorder="1"/>
    <xf numFmtId="0" fontId="4" fillId="0" borderId="1" xfId="0" applyFont="1" applyBorder="1"/>
    <xf numFmtId="0" fontId="3" fillId="0" borderId="1" xfId="0" applyFont="1" applyBorder="1"/>
    <xf numFmtId="43" fontId="4" fillId="0" borderId="1" xfId="0" applyNumberFormat="1" applyFont="1" applyBorder="1"/>
    <xf numFmtId="43" fontId="2" fillId="0" borderId="1" xfId="0" applyNumberFormat="1" applyFont="1" applyBorder="1"/>
    <xf numFmtId="9" fontId="4" fillId="4" borderId="1" xfId="2" applyFont="1" applyFill="1" applyBorder="1"/>
    <xf numFmtId="44" fontId="4" fillId="4" borderId="1" xfId="1" applyFont="1" applyFill="1" applyBorder="1"/>
    <xf numFmtId="44" fontId="4" fillId="0" borderId="0" xfId="1" applyFont="1"/>
    <xf numFmtId="0" fontId="4" fillId="0" borderId="0" xfId="0" applyFont="1" applyAlignment="1">
      <alignment vertical="center" wrapText="1"/>
    </xf>
    <xf numFmtId="0" fontId="0" fillId="0" borderId="0" xfId="0"/>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3"/></Relationships>
</file>

<file path=xl/_rels/comments4.xml.rels><?xml version="1.0" encoding="UTF-8" standalone="yes"?>
<Relationships xmlns="http://schemas.openxmlformats.org/package/2006/relationships"><Relationship Id="rId1" Type="http://customschemas.google.com/relationships/workbookmetadata" Target="commentsmeta4"/></Relationships>
</file>

<file path=xl/_rels/comments5.xml.rels><?xml version="1.0" encoding="UTF-8" standalone="yes"?>
<Relationships xmlns="http://schemas.openxmlformats.org/package/2006/relationships"><Relationship Id="rId1" Type="http://customschemas.google.com/relationships/workbookmetadata" Target="commentsmeta5"/></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123825</xdr:colOff>
      <xdr:row>8</xdr:row>
      <xdr:rowOff>0</xdr:rowOff>
    </xdr:from>
    <xdr:ext cx="8763000" cy="6743700"/>
    <xdr:sp macro="" textlink="">
      <xdr:nvSpPr>
        <xdr:cNvPr id="3" name="Shape 3">
          <a:extLst>
            <a:ext uri="{FF2B5EF4-FFF2-40B4-BE49-F238E27FC236}">
              <a16:creationId xmlns:a16="http://schemas.microsoft.com/office/drawing/2014/main" id="{00000000-0008-0000-0000-000003000000}"/>
            </a:ext>
          </a:extLst>
        </xdr:cNvPr>
        <xdr:cNvSpPr txBox="1"/>
      </xdr:nvSpPr>
      <xdr:spPr>
        <a:xfrm>
          <a:off x="123825" y="1666875"/>
          <a:ext cx="8763000" cy="67437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marR="0" lvl="0" indent="0" algn="l" defTabSz="914400" rtl="0" eaLnBrk="1" fontAlgn="auto" latinLnBrk="0" hangingPunct="1">
            <a:lnSpc>
              <a:spcPct val="100000"/>
            </a:lnSpc>
            <a:spcBef>
              <a:spcPts val="0"/>
            </a:spcBef>
            <a:spcAft>
              <a:spcPts val="0"/>
            </a:spcAft>
            <a:buClr>
              <a:schemeClr val="dk1"/>
            </a:buClr>
            <a:buSzPts val="1100"/>
            <a:buFont typeface="Calibri"/>
            <a:buNone/>
            <a:tabLst/>
            <a:defRPr/>
          </a:pPr>
          <a:r>
            <a:rPr lang="en-US" sz="1100" b="1">
              <a:solidFill>
                <a:srgbClr val="FF0000"/>
              </a:solidFill>
              <a:effectLst/>
              <a:latin typeface="+mn-lt"/>
              <a:ea typeface="+mn-ea"/>
              <a:cs typeface="+mn-cs"/>
            </a:rPr>
            <a:t>The password for protected tabs is "Clarity" in case you need to make changes for your specific business usage.</a:t>
          </a:r>
          <a:endParaRPr lang="en-US">
            <a:solidFill>
              <a:srgbClr val="FF0000"/>
            </a:solidFill>
            <a:effectLst/>
          </a:endParaRPr>
        </a:p>
        <a:p>
          <a:pPr marL="0" lvl="0" indent="0" algn="l" rtl="0">
            <a:spcBef>
              <a:spcPts val="0"/>
            </a:spcBef>
            <a:spcAft>
              <a:spcPts val="0"/>
            </a:spcAft>
            <a:buClr>
              <a:schemeClr val="dk1"/>
            </a:buClr>
            <a:buSzPts val="1100"/>
            <a:buFont typeface="Calibri"/>
            <a:buNone/>
          </a:pPr>
          <a:endParaRPr lang="en-US" sz="1100" b="1">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Overview and Purpose</a:t>
          </a:r>
          <a:endParaRPr sz="1100" b="1"/>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This Agency Toolkit is intended to provide an agency financial insights by summarizing past financial results and providing tools to predict future performance.  Use the Data Entry tab to enter your historical financial data.  This data is then summarized on the Quarterly Dashboard and Annual Trends Tabs.  You will need your Accrual Basis Balance Sheet, Income Statement and some payroll records to complete the Data Entry Tab. </a:t>
          </a:r>
          <a:endParaRPr sz="1400"/>
        </a:p>
        <a:p>
          <a:pPr marL="0" lvl="0" indent="0" algn="l" rtl="0">
            <a:spcBef>
              <a:spcPts val="0"/>
            </a:spcBef>
            <a:spcAft>
              <a:spcPts val="0"/>
            </a:spcAft>
            <a:buSzPts val="1100"/>
            <a:buFont typeface="Arial"/>
            <a:buNone/>
          </a:pPr>
          <a:endParaRPr sz="110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Printing for your meeting: </a:t>
          </a:r>
          <a:r>
            <a:rPr lang="en-US" sz="1100">
              <a:solidFill>
                <a:schemeClr val="dk1"/>
              </a:solidFill>
              <a:latin typeface="Calibri"/>
              <a:ea typeface="Calibri"/>
              <a:cs typeface="Calibri"/>
              <a:sym typeface="Calibri"/>
            </a:rPr>
            <a:t>For your AMI network meeting you will need to print a portion of the Quarterly Dashboard.  The print area is set so that you can simply click on the Quarterly Dashboard tab then click print.  You  should get a 1 page document that shows the previous year and current year data.  You may need to change the "print area" to get the previous year and curret year to print properly.</a:t>
          </a:r>
          <a:endParaRPr sz="1400"/>
        </a:p>
        <a:p>
          <a:pPr marL="0" lvl="0" indent="0" algn="l" rtl="0">
            <a:spcBef>
              <a:spcPts val="0"/>
            </a:spcBef>
            <a:spcAft>
              <a:spcPts val="0"/>
            </a:spcAft>
            <a:buSzPts val="1100"/>
            <a:buFont typeface="Arial"/>
            <a:buNone/>
          </a:pPr>
          <a:endParaRPr sz="110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Agency Tools Tabs (in green)</a:t>
          </a:r>
          <a:r>
            <a:rPr lang="en-US" sz="1100" b="0">
              <a:solidFill>
                <a:schemeClr val="dk1"/>
              </a:solidFill>
              <a:latin typeface="Calibri"/>
              <a:ea typeface="Calibri"/>
              <a:cs typeface="Calibri"/>
              <a:sym typeface="Calibri"/>
            </a:rPr>
            <a:t>: use as necessary to calculate specific items as follows</a:t>
          </a:r>
          <a:endParaRPr sz="1100" b="1"/>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13 Week Cash Flow - Use for short term cash flow projections.</a:t>
          </a:r>
          <a:endParaRPr sz="14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Income Projection - Use to project income for the next 12 months</a:t>
          </a:r>
          <a:endParaRPr sz="14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Valuation Calculator - Use to calculate a high level value range for your agency</a:t>
          </a:r>
          <a:endParaRPr sz="14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Lead Value Calculator - Use to calculate how much a lead is worth to your agency</a:t>
          </a:r>
          <a:endParaRPr sz="14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Capacity Calculator- Use to calculate how much revenue your firm can handle with your current staffing</a:t>
          </a:r>
          <a:endParaRPr sz="1400"/>
        </a:p>
        <a:p>
          <a:pPr marL="0" lvl="0" indent="0" algn="l" rtl="0">
            <a:spcBef>
              <a:spcPts val="0"/>
            </a:spcBef>
            <a:spcAft>
              <a:spcPts val="0"/>
            </a:spcAft>
            <a:buSzPts val="1100"/>
            <a:buFont typeface="Arial"/>
            <a:buNone/>
          </a:pPr>
          <a:endParaRPr sz="1100"/>
        </a:p>
        <a:p>
          <a:pPr marL="0" lvl="0" indent="0" algn="l" rtl="0">
            <a:spcBef>
              <a:spcPts val="0"/>
            </a:spcBef>
            <a:spcAft>
              <a:spcPts val="0"/>
            </a:spcAft>
            <a:buSzPts val="1100"/>
            <a:buFont typeface="Arial"/>
            <a:buNone/>
          </a:pPr>
          <a:endParaRPr sz="110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Benchmarks</a:t>
          </a:r>
          <a:endParaRPr sz="1400"/>
        </a:p>
        <a:p>
          <a:pPr marL="171450" lvl="0" indent="-171450" algn="l" rtl="0">
            <a:spcBef>
              <a:spcPts val="0"/>
            </a:spcBef>
            <a:spcAft>
              <a:spcPts val="0"/>
            </a:spcAft>
            <a:buClr>
              <a:schemeClr val="dk1"/>
            </a:buClr>
            <a:buSzPts val="1100"/>
            <a:buFont typeface="Arial"/>
            <a:buChar char="•"/>
          </a:pPr>
          <a:r>
            <a:rPr lang="en-US" sz="1100">
              <a:solidFill>
                <a:schemeClr val="dk1"/>
              </a:solidFill>
              <a:latin typeface="Calibri"/>
              <a:ea typeface="Calibri"/>
              <a:cs typeface="Calibri"/>
              <a:sym typeface="Calibri"/>
            </a:rPr>
            <a:t>Payroll - 55% to 60% of AGI</a:t>
          </a:r>
          <a:endParaRPr sz="1400"/>
        </a:p>
        <a:p>
          <a:pPr marL="171450" lvl="0" indent="-171450" algn="l" rtl="0">
            <a:spcBef>
              <a:spcPts val="0"/>
            </a:spcBef>
            <a:spcAft>
              <a:spcPts val="0"/>
            </a:spcAft>
            <a:buClr>
              <a:schemeClr val="dk1"/>
            </a:buClr>
            <a:buSzPts val="1100"/>
            <a:buFont typeface="Arial"/>
            <a:buChar char="•"/>
          </a:pPr>
          <a:r>
            <a:rPr lang="en-US" sz="1100">
              <a:solidFill>
                <a:schemeClr val="dk1"/>
              </a:solidFill>
              <a:latin typeface="Calibri"/>
              <a:ea typeface="Calibri"/>
              <a:cs typeface="Calibri"/>
              <a:sym typeface="Calibri"/>
            </a:rPr>
            <a:t>Overhead Expense - 20% to 25% of AGI</a:t>
          </a:r>
          <a:endParaRPr sz="1400"/>
        </a:p>
        <a:p>
          <a:pPr marL="171450" lvl="0" indent="-171450" algn="l" rtl="0">
            <a:spcBef>
              <a:spcPts val="0"/>
            </a:spcBef>
            <a:spcAft>
              <a:spcPts val="0"/>
            </a:spcAft>
            <a:buClr>
              <a:schemeClr val="dk1"/>
            </a:buClr>
            <a:buSzPts val="1100"/>
            <a:buFont typeface="Arial"/>
            <a:buChar char="•"/>
          </a:pPr>
          <a:r>
            <a:rPr lang="en-US" sz="1100">
              <a:solidFill>
                <a:schemeClr val="dk1"/>
              </a:solidFill>
              <a:latin typeface="Calibri"/>
              <a:ea typeface="Calibri"/>
              <a:cs typeface="Calibri"/>
              <a:sym typeface="Calibri"/>
            </a:rPr>
            <a:t>Net Profit - 20% before profit sharing and taxes</a:t>
          </a:r>
          <a:endParaRPr sz="1400"/>
        </a:p>
        <a:p>
          <a:pPr marL="171450" lvl="0" indent="-171450" algn="l" rtl="0">
            <a:spcBef>
              <a:spcPts val="0"/>
            </a:spcBef>
            <a:spcAft>
              <a:spcPts val="0"/>
            </a:spcAft>
            <a:buClr>
              <a:schemeClr val="dk1"/>
            </a:buClr>
            <a:buSzPts val="1100"/>
            <a:buFont typeface="Arial"/>
            <a:buChar char="•"/>
          </a:pPr>
          <a:r>
            <a:rPr lang="en-US" sz="1100">
              <a:solidFill>
                <a:schemeClr val="dk1"/>
              </a:solidFill>
              <a:latin typeface="Calibri"/>
              <a:ea typeface="Calibri"/>
              <a:cs typeface="Calibri"/>
              <a:sym typeface="Calibri"/>
            </a:rPr>
            <a:t>Total of Payroll and Overhead Expenses - no more then 80% of AGI</a:t>
          </a:r>
          <a:endParaRPr sz="1400"/>
        </a:p>
        <a:p>
          <a:pPr marL="171450" lvl="0" indent="-171450" algn="l" rtl="0">
            <a:spcBef>
              <a:spcPts val="0"/>
            </a:spcBef>
            <a:spcAft>
              <a:spcPts val="0"/>
            </a:spcAft>
            <a:buClr>
              <a:schemeClr val="dk1"/>
            </a:buClr>
            <a:buSzPts val="1100"/>
            <a:buFont typeface="Arial"/>
            <a:buChar char="•"/>
          </a:pPr>
          <a:r>
            <a:rPr lang="en-US" sz="1100">
              <a:solidFill>
                <a:schemeClr val="dk1"/>
              </a:solidFill>
              <a:latin typeface="Calibri"/>
              <a:ea typeface="Calibri"/>
              <a:cs typeface="Calibri"/>
              <a:sym typeface="Calibri"/>
            </a:rPr>
            <a:t>Salary per full time employee - no set amount, trend to watch</a:t>
          </a:r>
          <a:endParaRPr sz="1400"/>
        </a:p>
        <a:p>
          <a:pPr marL="171450" lvl="0" indent="-171450" algn="l" rtl="0">
            <a:spcBef>
              <a:spcPts val="0"/>
            </a:spcBef>
            <a:spcAft>
              <a:spcPts val="0"/>
            </a:spcAft>
            <a:buClr>
              <a:schemeClr val="dk1"/>
            </a:buClr>
            <a:buSzPts val="1100"/>
            <a:buFont typeface="Arial"/>
            <a:buChar char="•"/>
          </a:pPr>
          <a:r>
            <a:rPr lang="en-US" sz="1100">
              <a:solidFill>
                <a:schemeClr val="dk1"/>
              </a:solidFill>
              <a:latin typeface="Calibri"/>
              <a:ea typeface="Calibri"/>
              <a:cs typeface="Calibri"/>
              <a:sym typeface="Calibri"/>
            </a:rPr>
            <a:t>AGI per full time employee - $175,000</a:t>
          </a:r>
          <a:endParaRPr sz="1400"/>
        </a:p>
        <a:p>
          <a:pPr marL="171450" lvl="0" indent="-171450" algn="l" rtl="0">
            <a:spcBef>
              <a:spcPts val="0"/>
            </a:spcBef>
            <a:spcAft>
              <a:spcPts val="0"/>
            </a:spcAft>
            <a:buClr>
              <a:schemeClr val="dk1"/>
            </a:buClr>
            <a:buSzPts val="1100"/>
            <a:buFont typeface="Arial"/>
            <a:buChar char="•"/>
          </a:pPr>
          <a:r>
            <a:rPr lang="en-US" sz="1100">
              <a:solidFill>
                <a:schemeClr val="dk1"/>
              </a:solidFill>
              <a:latin typeface="Calibri"/>
              <a:ea typeface="Calibri"/>
              <a:cs typeface="Calibri"/>
              <a:sym typeface="Calibri"/>
            </a:rPr>
            <a:t>AGI as % of sales - review your business model and watch the trend</a:t>
          </a:r>
          <a:endParaRPr sz="1400"/>
        </a:p>
        <a:p>
          <a:pPr marL="171450" lvl="0" indent="-101600" algn="l" rtl="0">
            <a:spcBef>
              <a:spcPts val="0"/>
            </a:spcBef>
            <a:spcAft>
              <a:spcPts val="0"/>
            </a:spcAft>
            <a:buSzPts val="1100"/>
            <a:buFont typeface="Arial"/>
            <a:buNone/>
          </a:pPr>
          <a:endParaRPr sz="1100"/>
        </a:p>
        <a:p>
          <a:pPr marL="0" lvl="0" indent="0" algn="l" rtl="0">
            <a:spcBef>
              <a:spcPts val="0"/>
            </a:spcBef>
            <a:spcAft>
              <a:spcPts val="0"/>
            </a:spcAft>
            <a:buClr>
              <a:schemeClr val="dk1"/>
            </a:buClr>
            <a:buSzPts val="1100"/>
            <a:buFont typeface="Arial"/>
            <a:buNone/>
          </a:pPr>
          <a:r>
            <a:rPr lang="en-US" sz="1100" b="1">
              <a:solidFill>
                <a:schemeClr val="dk1"/>
              </a:solidFill>
              <a:latin typeface="Calibri"/>
              <a:ea typeface="Calibri"/>
              <a:cs typeface="Calibri"/>
              <a:sym typeface="Calibri"/>
            </a:rPr>
            <a:t>Ratios</a:t>
          </a:r>
          <a:endParaRPr sz="1400"/>
        </a:p>
        <a:p>
          <a:pPr marL="171450" lvl="0" indent="-171450" algn="l" rtl="0">
            <a:spcBef>
              <a:spcPts val="0"/>
            </a:spcBef>
            <a:spcAft>
              <a:spcPts val="0"/>
            </a:spcAft>
            <a:buClr>
              <a:schemeClr val="dk1"/>
            </a:buClr>
            <a:buSzPts val="1100"/>
            <a:buFont typeface="Arial"/>
            <a:buChar char="•"/>
          </a:pPr>
          <a:r>
            <a:rPr lang="en-US" sz="1100">
              <a:solidFill>
                <a:schemeClr val="dk1"/>
              </a:solidFill>
              <a:latin typeface="Calibri"/>
              <a:ea typeface="Calibri"/>
              <a:cs typeface="Calibri"/>
              <a:sym typeface="Calibri"/>
            </a:rPr>
            <a:t>Working Capital - short-term recourses to meet stresses of high growth or unexpected circumstances.  Larger is better</a:t>
          </a:r>
          <a:endParaRPr sz="1400"/>
        </a:p>
        <a:p>
          <a:pPr marL="171450" lvl="0" indent="-171450" algn="l" rtl="0">
            <a:spcBef>
              <a:spcPts val="0"/>
            </a:spcBef>
            <a:spcAft>
              <a:spcPts val="0"/>
            </a:spcAft>
            <a:buClr>
              <a:schemeClr val="dk1"/>
            </a:buClr>
            <a:buSzPts val="1100"/>
            <a:buFont typeface="Arial"/>
            <a:buChar char="•"/>
          </a:pPr>
          <a:r>
            <a:rPr lang="en-US" sz="1100">
              <a:solidFill>
                <a:schemeClr val="dk1"/>
              </a:solidFill>
              <a:latin typeface="Calibri"/>
              <a:ea typeface="Calibri"/>
              <a:cs typeface="Calibri"/>
              <a:sym typeface="Calibri"/>
            </a:rPr>
            <a:t>Current Ratio: 2:1 Liquidity ratio</a:t>
          </a:r>
          <a:endParaRPr sz="1400"/>
        </a:p>
        <a:p>
          <a:pPr marL="171450" lvl="0" indent="-171450" algn="l" rtl="0">
            <a:spcBef>
              <a:spcPts val="0"/>
            </a:spcBef>
            <a:spcAft>
              <a:spcPts val="0"/>
            </a:spcAft>
            <a:buClr>
              <a:schemeClr val="dk1"/>
            </a:buClr>
            <a:buSzPts val="1100"/>
            <a:buFont typeface="Arial"/>
            <a:buChar char="•"/>
          </a:pPr>
          <a:r>
            <a:rPr lang="en-US" sz="1100">
              <a:solidFill>
                <a:schemeClr val="dk1"/>
              </a:solidFill>
              <a:latin typeface="Calibri"/>
              <a:ea typeface="Calibri"/>
              <a:cs typeface="Calibri"/>
              <a:sym typeface="Calibri"/>
            </a:rPr>
            <a:t>Receivables Turn - Higher the better, a low number may show a cash drain</a:t>
          </a:r>
          <a:endParaRPr sz="1400"/>
        </a:p>
        <a:p>
          <a:pPr marL="171450" lvl="0" indent="-171450" algn="l" rtl="0">
            <a:spcBef>
              <a:spcPts val="0"/>
            </a:spcBef>
            <a:spcAft>
              <a:spcPts val="0"/>
            </a:spcAft>
            <a:buClr>
              <a:schemeClr val="dk1"/>
            </a:buClr>
            <a:buSzPts val="1100"/>
            <a:buFont typeface="Arial"/>
            <a:buChar char="•"/>
          </a:pPr>
          <a:r>
            <a:rPr lang="en-US" sz="1100">
              <a:solidFill>
                <a:schemeClr val="dk1"/>
              </a:solidFill>
              <a:latin typeface="Calibri"/>
              <a:ea typeface="Calibri"/>
              <a:cs typeface="Calibri"/>
              <a:sym typeface="Calibri"/>
            </a:rPr>
            <a:t>Debt to Equity - The higher the ratio the more risk in the agency.  Low ratio is conservative agency not realizing potential</a:t>
          </a:r>
          <a:endParaRPr sz="1400"/>
        </a:p>
        <a:p>
          <a:pPr marL="171450" lvl="0" indent="-171450" algn="l" rtl="0">
            <a:spcBef>
              <a:spcPts val="0"/>
            </a:spcBef>
            <a:spcAft>
              <a:spcPts val="0"/>
            </a:spcAft>
            <a:buClr>
              <a:schemeClr val="dk1"/>
            </a:buClr>
            <a:buSzPts val="1100"/>
            <a:buFont typeface="Arial"/>
            <a:buChar char="•"/>
          </a:pPr>
          <a:r>
            <a:rPr lang="en-US" sz="1100">
              <a:solidFill>
                <a:schemeClr val="dk1"/>
              </a:solidFill>
              <a:latin typeface="Calibri"/>
              <a:ea typeface="Calibri"/>
              <a:cs typeface="Calibri"/>
              <a:sym typeface="Calibri"/>
            </a:rPr>
            <a:t>Debt to working capital - Needs to be posit number to show ability to meet obligations</a:t>
          </a:r>
          <a:endParaRPr sz="1400"/>
        </a:p>
        <a:p>
          <a:pPr marL="171450" lvl="0" indent="-171450" algn="l" rtl="0">
            <a:spcBef>
              <a:spcPts val="0"/>
            </a:spcBef>
            <a:spcAft>
              <a:spcPts val="0"/>
            </a:spcAft>
            <a:buClr>
              <a:schemeClr val="dk1"/>
            </a:buClr>
            <a:buSzPts val="1100"/>
            <a:buFont typeface="Arial"/>
            <a:buChar char="•"/>
          </a:pPr>
          <a:r>
            <a:rPr lang="en-US" sz="1100">
              <a:solidFill>
                <a:schemeClr val="dk1"/>
              </a:solidFill>
              <a:latin typeface="Calibri"/>
              <a:ea typeface="Calibri"/>
              <a:cs typeface="Calibri"/>
              <a:sym typeface="Calibri"/>
            </a:rPr>
            <a:t>Return on Equity - Best bottom-line test of company profitability.  First ratio lenders look at.  Watch trend over time.</a:t>
          </a:r>
        </a:p>
        <a:p>
          <a:pPr marL="171450" lvl="0" indent="-171450" algn="l" rtl="0">
            <a:spcBef>
              <a:spcPts val="0"/>
            </a:spcBef>
            <a:spcAft>
              <a:spcPts val="0"/>
            </a:spcAft>
            <a:buClr>
              <a:schemeClr val="dk1"/>
            </a:buClr>
            <a:buSzPts val="1100"/>
            <a:buFont typeface="Arial"/>
            <a:buChar char="•"/>
          </a:pPr>
          <a:r>
            <a:rPr lang="en-US" sz="1100">
              <a:solidFill>
                <a:schemeClr val="dk1"/>
              </a:solidFill>
              <a:latin typeface="Calibri"/>
              <a:cs typeface="Calibri"/>
              <a:sym typeface="Calibri"/>
            </a:rPr>
            <a:t>Effective</a:t>
          </a:r>
          <a:r>
            <a:rPr lang="en-US" sz="1100" baseline="0">
              <a:solidFill>
                <a:schemeClr val="dk1"/>
              </a:solidFill>
              <a:latin typeface="Calibri"/>
              <a:cs typeface="Calibri"/>
              <a:sym typeface="Calibri"/>
            </a:rPr>
            <a:t> Hourly Rate - How much AGI is being generated for each hour of time spent working on client things.</a:t>
          </a:r>
        </a:p>
        <a:p>
          <a:pPr marL="171450" lvl="0" indent="-171450" algn="l" rtl="0">
            <a:spcBef>
              <a:spcPts val="0"/>
            </a:spcBef>
            <a:spcAft>
              <a:spcPts val="0"/>
            </a:spcAft>
            <a:buClr>
              <a:schemeClr val="dk1"/>
            </a:buClr>
            <a:buSzPts val="1100"/>
            <a:buFont typeface="Arial"/>
            <a:buChar char="•"/>
          </a:pPr>
          <a:r>
            <a:rPr lang="en-US" sz="1100" baseline="0">
              <a:solidFill>
                <a:schemeClr val="dk1"/>
              </a:solidFill>
              <a:latin typeface="Calibri"/>
              <a:cs typeface="Calibri"/>
              <a:sym typeface="Calibri"/>
            </a:rPr>
            <a:t>Realization - The percentage of billable hours (or standard rates) that are actually invoiced.</a:t>
          </a:r>
        </a:p>
        <a:p>
          <a:pPr marL="171450" lvl="0" indent="-171450" algn="l" rtl="0">
            <a:spcBef>
              <a:spcPts val="0"/>
            </a:spcBef>
            <a:spcAft>
              <a:spcPts val="0"/>
            </a:spcAft>
            <a:buClr>
              <a:schemeClr val="dk1"/>
            </a:buClr>
            <a:buSzPts val="1100"/>
            <a:buFont typeface="Arial"/>
            <a:buChar char="•"/>
          </a:pPr>
          <a:r>
            <a:rPr lang="en-US" sz="1100" baseline="0">
              <a:solidFill>
                <a:schemeClr val="dk1"/>
              </a:solidFill>
              <a:latin typeface="Calibri"/>
              <a:cs typeface="Calibri"/>
              <a:sym typeface="Calibri"/>
            </a:rPr>
            <a:t>Hours written off - Hours worked on client things that were not billed for.</a:t>
          </a:r>
          <a:endParaRPr sz="1400"/>
        </a:p>
        <a:p>
          <a:pPr marL="171450" lvl="0" indent="-101600" algn="l" rtl="0">
            <a:spcBef>
              <a:spcPts val="0"/>
            </a:spcBef>
            <a:spcAft>
              <a:spcPts val="0"/>
            </a:spcAft>
            <a:buSzPts val="1100"/>
            <a:buFont typeface="Arial"/>
            <a:buNone/>
          </a:pPr>
          <a:endParaRPr sz="1100"/>
        </a:p>
        <a:p>
          <a:pPr marL="0" lvl="0" indent="0" algn="l" rtl="0">
            <a:spcBef>
              <a:spcPts val="0"/>
            </a:spcBef>
            <a:spcAft>
              <a:spcPts val="0"/>
            </a:spcAft>
            <a:buSzPts val="1100"/>
            <a:buFont typeface="Arial"/>
            <a:buNone/>
          </a:pPr>
          <a:endParaRPr sz="1100"/>
        </a:p>
      </xdr:txBody>
    </xdr:sp>
    <xdr:clientData fLocksWithSheet="0"/>
  </xdr:oneCellAnchor>
  <xdr:twoCellAnchor editAs="oneCell">
    <xdr:from>
      <xdr:col>4</xdr:col>
      <xdr:colOff>0</xdr:colOff>
      <xdr:row>2</xdr:row>
      <xdr:rowOff>152400</xdr:rowOff>
    </xdr:from>
    <xdr:to>
      <xdr:col>7</xdr:col>
      <xdr:colOff>727792</xdr:colOff>
      <xdr:row>6</xdr:row>
      <xdr:rowOff>57150</xdr:rowOff>
    </xdr:to>
    <xdr:pic>
      <xdr:nvPicPr>
        <xdr:cNvPr id="5" name="Picture 4">
          <a:extLst>
            <a:ext uri="{FF2B5EF4-FFF2-40B4-BE49-F238E27FC236}">
              <a16:creationId xmlns:a16="http://schemas.microsoft.com/office/drawing/2014/main" id="{C8301016-EBBB-456D-B6B4-4268BDBE64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33700" y="676275"/>
          <a:ext cx="2928067" cy="666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161926</xdr:rowOff>
    </xdr:from>
    <xdr:to>
      <xdr:col>5</xdr:col>
      <xdr:colOff>162642</xdr:colOff>
      <xdr:row>4</xdr:row>
      <xdr:rowOff>66676</xdr:rowOff>
    </xdr:to>
    <xdr:pic>
      <xdr:nvPicPr>
        <xdr:cNvPr id="4" name="Picture 3">
          <a:extLst>
            <a:ext uri="{FF2B5EF4-FFF2-40B4-BE49-F238E27FC236}">
              <a16:creationId xmlns:a16="http://schemas.microsoft.com/office/drawing/2014/main" id="{0194B0FD-68FC-0C3E-D095-A80C5EF2EF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34425" y="161926"/>
          <a:ext cx="2928067" cy="6667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733425</xdr:colOff>
      <xdr:row>0</xdr:row>
      <xdr:rowOff>66675</xdr:rowOff>
    </xdr:from>
    <xdr:to>
      <xdr:col>7</xdr:col>
      <xdr:colOff>889717</xdr:colOff>
      <xdr:row>3</xdr:row>
      <xdr:rowOff>161925</xdr:rowOff>
    </xdr:to>
    <xdr:pic>
      <xdr:nvPicPr>
        <xdr:cNvPr id="4" name="Picture 3">
          <a:extLst>
            <a:ext uri="{FF2B5EF4-FFF2-40B4-BE49-F238E27FC236}">
              <a16:creationId xmlns:a16="http://schemas.microsoft.com/office/drawing/2014/main" id="{C715F38C-DB6B-412F-B03F-23286A0D63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05500" y="66675"/>
          <a:ext cx="2928067" cy="666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485775</xdr:colOff>
      <xdr:row>0</xdr:row>
      <xdr:rowOff>57150</xdr:rowOff>
    </xdr:from>
    <xdr:to>
      <xdr:col>3</xdr:col>
      <xdr:colOff>1670767</xdr:colOff>
      <xdr:row>3</xdr:row>
      <xdr:rowOff>152400</xdr:rowOff>
    </xdr:to>
    <xdr:pic>
      <xdr:nvPicPr>
        <xdr:cNvPr id="4" name="Picture 3">
          <a:extLst>
            <a:ext uri="{FF2B5EF4-FFF2-40B4-BE49-F238E27FC236}">
              <a16:creationId xmlns:a16="http://schemas.microsoft.com/office/drawing/2014/main" id="{7C18132B-28B2-4A0B-8C56-6F2E28CD7A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67025" y="57150"/>
          <a:ext cx="2928067" cy="6667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2390775</xdr:colOff>
      <xdr:row>0</xdr:row>
      <xdr:rowOff>38100</xdr:rowOff>
    </xdr:from>
    <xdr:to>
      <xdr:col>4</xdr:col>
      <xdr:colOff>222967</xdr:colOff>
      <xdr:row>3</xdr:row>
      <xdr:rowOff>133350</xdr:rowOff>
    </xdr:to>
    <xdr:pic>
      <xdr:nvPicPr>
        <xdr:cNvPr id="4" name="Picture 3">
          <a:extLst>
            <a:ext uri="{FF2B5EF4-FFF2-40B4-BE49-F238E27FC236}">
              <a16:creationId xmlns:a16="http://schemas.microsoft.com/office/drawing/2014/main" id="{CDACCB7D-FCA3-4B0B-B68C-A5A60C8C89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33675" y="38100"/>
          <a:ext cx="2928067" cy="666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2438400</xdr:colOff>
      <xdr:row>0</xdr:row>
      <xdr:rowOff>57150</xdr:rowOff>
    </xdr:from>
    <xdr:to>
      <xdr:col>3</xdr:col>
      <xdr:colOff>280117</xdr:colOff>
      <xdr:row>3</xdr:row>
      <xdr:rowOff>152400</xdr:rowOff>
    </xdr:to>
    <xdr:pic>
      <xdr:nvPicPr>
        <xdr:cNvPr id="4" name="Picture 3">
          <a:extLst>
            <a:ext uri="{FF2B5EF4-FFF2-40B4-BE49-F238E27FC236}">
              <a16:creationId xmlns:a16="http://schemas.microsoft.com/office/drawing/2014/main" id="{3902A171-E6F6-432C-ADDD-E3D045A489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05125" y="57150"/>
          <a:ext cx="2928067" cy="66675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
  <sheetViews>
    <sheetView showGridLines="0" workbookViewId="0">
      <selection activeCell="Q22" sqref="Q22"/>
    </sheetView>
  </sheetViews>
  <sheetFormatPr baseColWidth="10" defaultColWidth="11.28515625" defaultRowHeight="15" customHeight="1" x14ac:dyDescent="0.2"/>
  <cols>
    <col min="1" max="26" width="8.5703125" customWidth="1"/>
  </cols>
  <sheetData>
    <row r="1" spans="1:1" ht="25.5" customHeight="1" x14ac:dyDescent="0.3">
      <c r="A1" s="1"/>
    </row>
    <row r="2" spans="1:1" ht="16" x14ac:dyDescent="0.2">
      <c r="A2" s="2" t="s">
        <v>0</v>
      </c>
    </row>
  </sheetData>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D9E2F3"/>
  </sheetPr>
  <dimension ref="B1:M38"/>
  <sheetViews>
    <sheetView showGridLines="0" workbookViewId="0">
      <selection activeCell="D1" sqref="D1:R1048576"/>
    </sheetView>
  </sheetViews>
  <sheetFormatPr baseColWidth="10" defaultColWidth="11.28515625" defaultRowHeight="15" customHeight="1" x14ac:dyDescent="0.2"/>
  <cols>
    <col min="1" max="1" width="2.7109375" customWidth="1"/>
    <col min="2" max="2" width="25.42578125" customWidth="1"/>
    <col min="3" max="7" width="10.42578125" customWidth="1"/>
    <col min="9" max="12" width="10.42578125" customWidth="1"/>
  </cols>
  <sheetData>
    <row r="1" spans="2:13" ht="15" customHeight="1" x14ac:dyDescent="0.2">
      <c r="B1" s="2" t="s">
        <v>1</v>
      </c>
    </row>
    <row r="2" spans="2:13" ht="15" customHeight="1" x14ac:dyDescent="0.2">
      <c r="B2" s="3" t="s">
        <v>2</v>
      </c>
    </row>
    <row r="3" spans="2:13" ht="15" customHeight="1" x14ac:dyDescent="0.2">
      <c r="B3" s="4" t="s">
        <v>3</v>
      </c>
    </row>
    <row r="5" spans="2:13" ht="15" customHeight="1" x14ac:dyDescent="0.2">
      <c r="B5" s="2" t="s">
        <v>4</v>
      </c>
    </row>
    <row r="6" spans="2:13" ht="15" customHeight="1" x14ac:dyDescent="0.2">
      <c r="B6" s="69" t="s">
        <v>5</v>
      </c>
    </row>
    <row r="9" spans="2:13" ht="15" customHeight="1" x14ac:dyDescent="0.2">
      <c r="B9" s="2" t="s">
        <v>6</v>
      </c>
      <c r="C9" s="5" t="s">
        <v>7</v>
      </c>
      <c r="D9" s="5">
        <v>45747</v>
      </c>
      <c r="E9" s="5">
        <v>45838</v>
      </c>
      <c r="F9" s="5">
        <v>45199</v>
      </c>
      <c r="G9" s="5">
        <v>46022</v>
      </c>
      <c r="H9" s="6" t="s">
        <v>8</v>
      </c>
      <c r="I9" s="5">
        <v>46112</v>
      </c>
      <c r="J9" s="5">
        <v>46203</v>
      </c>
      <c r="K9" s="5">
        <v>46295</v>
      </c>
      <c r="L9" s="5">
        <v>46387</v>
      </c>
      <c r="M9" s="6" t="s">
        <v>132</v>
      </c>
    </row>
    <row r="10" spans="2:13" ht="15" customHeight="1" x14ac:dyDescent="0.2">
      <c r="C10" s="7"/>
      <c r="H10" s="8"/>
      <c r="M10" s="8"/>
    </row>
    <row r="11" spans="2:13" ht="15" customHeight="1" x14ac:dyDescent="0.2">
      <c r="B11" s="7" t="s">
        <v>9</v>
      </c>
      <c r="C11" s="9">
        <v>25000</v>
      </c>
      <c r="D11" s="66"/>
      <c r="E11" s="66"/>
      <c r="F11" s="66"/>
      <c r="G11" s="66"/>
      <c r="H11" s="11">
        <f t="shared" ref="H11:H12" si="0">SUM(D11:G11)</f>
        <v>0</v>
      </c>
      <c r="I11" s="66"/>
      <c r="J11" s="66"/>
      <c r="K11" s="66"/>
      <c r="L11" s="66"/>
      <c r="M11" s="11">
        <f t="shared" ref="M11:M12" si="1">SUM(I11:L11)</f>
        <v>0</v>
      </c>
    </row>
    <row r="12" spans="2:13" ht="15" customHeight="1" x14ac:dyDescent="0.2">
      <c r="B12" s="7" t="s">
        <v>10</v>
      </c>
      <c r="C12" s="12">
        <v>3000</v>
      </c>
      <c r="D12" s="67"/>
      <c r="E12" s="67"/>
      <c r="F12" s="67"/>
      <c r="G12" s="67"/>
      <c r="H12" s="13">
        <f t="shared" si="0"/>
        <v>0</v>
      </c>
      <c r="I12" s="67"/>
      <c r="J12" s="67"/>
      <c r="K12" s="67"/>
      <c r="L12" s="67"/>
      <c r="M12" s="13">
        <f t="shared" si="1"/>
        <v>0</v>
      </c>
    </row>
    <row r="13" spans="2:13" ht="15" customHeight="1" x14ac:dyDescent="0.2">
      <c r="B13" s="7" t="s">
        <v>11</v>
      </c>
      <c r="C13" s="9">
        <f t="shared" ref="C13:M13" si="2">+C11-C12</f>
        <v>22000</v>
      </c>
      <c r="D13" s="9">
        <f t="shared" si="2"/>
        <v>0</v>
      </c>
      <c r="E13" s="9">
        <f t="shared" si="2"/>
        <v>0</v>
      </c>
      <c r="F13" s="9">
        <f t="shared" si="2"/>
        <v>0</v>
      </c>
      <c r="G13" s="9">
        <f t="shared" si="2"/>
        <v>0</v>
      </c>
      <c r="H13" s="11">
        <f t="shared" si="2"/>
        <v>0</v>
      </c>
      <c r="I13" s="9">
        <f t="shared" si="2"/>
        <v>0</v>
      </c>
      <c r="J13" s="9">
        <f t="shared" si="2"/>
        <v>0</v>
      </c>
      <c r="K13" s="9">
        <f t="shared" si="2"/>
        <v>0</v>
      </c>
      <c r="L13" s="9">
        <f t="shared" si="2"/>
        <v>0</v>
      </c>
      <c r="M13" s="11">
        <f t="shared" si="2"/>
        <v>0</v>
      </c>
    </row>
    <row r="14" spans="2:13" ht="15" customHeight="1" x14ac:dyDescent="0.2">
      <c r="B14" s="7" t="s">
        <v>12</v>
      </c>
      <c r="C14" s="9">
        <v>15000</v>
      </c>
      <c r="D14" s="66"/>
      <c r="E14" s="66"/>
      <c r="F14" s="66"/>
      <c r="G14" s="66"/>
      <c r="H14" s="11">
        <f t="shared" ref="H14:H15" si="3">SUM(D14:G14)</f>
        <v>0</v>
      </c>
      <c r="I14" s="66"/>
      <c r="J14" s="66"/>
      <c r="K14" s="66"/>
      <c r="L14" s="66"/>
      <c r="M14" s="11">
        <f t="shared" ref="M14:M15" si="4">SUM(I14:L14)</f>
        <v>0</v>
      </c>
    </row>
    <row r="15" spans="2:13" ht="15" customHeight="1" x14ac:dyDescent="0.2">
      <c r="B15" s="7" t="s">
        <v>13</v>
      </c>
      <c r="C15" s="12">
        <v>2000</v>
      </c>
      <c r="D15" s="67"/>
      <c r="E15" s="67"/>
      <c r="F15" s="67"/>
      <c r="G15" s="67"/>
      <c r="H15" s="13">
        <f t="shared" si="3"/>
        <v>0</v>
      </c>
      <c r="I15" s="67"/>
      <c r="J15" s="67"/>
      <c r="K15" s="67"/>
      <c r="L15" s="67"/>
      <c r="M15" s="13">
        <f t="shared" si="4"/>
        <v>0</v>
      </c>
    </row>
    <row r="16" spans="2:13" ht="15" customHeight="1" x14ac:dyDescent="0.2">
      <c r="B16" s="7" t="s">
        <v>14</v>
      </c>
      <c r="C16" s="9">
        <f t="shared" ref="C16:M16" si="5">+C13-C14-C15</f>
        <v>5000</v>
      </c>
      <c r="D16" s="9">
        <f t="shared" si="5"/>
        <v>0</v>
      </c>
      <c r="E16" s="9">
        <f t="shared" si="5"/>
        <v>0</v>
      </c>
      <c r="F16" s="9">
        <f t="shared" si="5"/>
        <v>0</v>
      </c>
      <c r="G16" s="9">
        <f t="shared" si="5"/>
        <v>0</v>
      </c>
      <c r="H16" s="11">
        <f t="shared" si="5"/>
        <v>0</v>
      </c>
      <c r="I16" s="9">
        <f t="shared" si="5"/>
        <v>0</v>
      </c>
      <c r="J16" s="9">
        <f t="shared" si="5"/>
        <v>0</v>
      </c>
      <c r="K16" s="9">
        <f t="shared" si="5"/>
        <v>0</v>
      </c>
      <c r="L16" s="9">
        <f t="shared" si="5"/>
        <v>0</v>
      </c>
      <c r="M16" s="11">
        <f t="shared" si="5"/>
        <v>0</v>
      </c>
    </row>
    <row r="17" spans="2:13" ht="15" customHeight="1" x14ac:dyDescent="0.2">
      <c r="C17" s="9"/>
      <c r="D17" s="9"/>
      <c r="E17" s="9"/>
      <c r="F17" s="9"/>
      <c r="G17" s="9"/>
      <c r="H17" s="11"/>
      <c r="I17" s="9"/>
      <c r="J17" s="9"/>
      <c r="K17" s="9"/>
      <c r="L17" s="9"/>
      <c r="M17" s="11"/>
    </row>
    <row r="18" spans="2:13" ht="15" customHeight="1" x14ac:dyDescent="0.2">
      <c r="C18" s="9"/>
      <c r="D18" s="9"/>
      <c r="E18" s="9"/>
      <c r="F18" s="9"/>
      <c r="G18" s="9"/>
      <c r="H18" s="11"/>
      <c r="I18" s="9"/>
      <c r="J18" s="9"/>
      <c r="K18" s="9"/>
      <c r="L18" s="9"/>
      <c r="M18" s="11"/>
    </row>
    <row r="19" spans="2:13" ht="15" customHeight="1" x14ac:dyDescent="0.2">
      <c r="B19" s="7" t="s">
        <v>15</v>
      </c>
      <c r="C19" s="9">
        <v>15000</v>
      </c>
      <c r="D19" s="66"/>
      <c r="E19" s="66"/>
      <c r="F19" s="66"/>
      <c r="G19" s="66"/>
      <c r="H19" s="11">
        <f t="shared" ref="H19:H21" si="6">+G19</f>
        <v>0</v>
      </c>
      <c r="I19" s="66"/>
      <c r="J19" s="66"/>
      <c r="K19" s="66"/>
      <c r="L19" s="66"/>
      <c r="M19" s="11">
        <f t="shared" ref="M19:M21" si="7">+L19</f>
        <v>0</v>
      </c>
    </row>
    <row r="20" spans="2:13" ht="15" customHeight="1" x14ac:dyDescent="0.2">
      <c r="B20" s="7" t="s">
        <v>16</v>
      </c>
      <c r="C20" s="9">
        <v>1500</v>
      </c>
      <c r="D20" s="66"/>
      <c r="E20" s="66"/>
      <c r="F20" s="66"/>
      <c r="G20" s="66"/>
      <c r="H20" s="11">
        <f t="shared" si="6"/>
        <v>0</v>
      </c>
      <c r="I20" s="66"/>
      <c r="J20" s="66"/>
      <c r="K20" s="66"/>
      <c r="L20" s="66"/>
      <c r="M20" s="11">
        <f t="shared" si="7"/>
        <v>0</v>
      </c>
    </row>
    <row r="21" spans="2:13" ht="15" customHeight="1" x14ac:dyDescent="0.2">
      <c r="B21" s="7" t="s">
        <v>17</v>
      </c>
      <c r="C21" s="12">
        <v>2000</v>
      </c>
      <c r="D21" s="67"/>
      <c r="E21" s="67"/>
      <c r="F21" s="67"/>
      <c r="G21" s="67"/>
      <c r="H21" s="13">
        <f t="shared" si="6"/>
        <v>0</v>
      </c>
      <c r="I21" s="67"/>
      <c r="J21" s="67"/>
      <c r="K21" s="67"/>
      <c r="L21" s="67"/>
      <c r="M21" s="13">
        <f t="shared" si="7"/>
        <v>0</v>
      </c>
    </row>
    <row r="22" spans="2:13" ht="15" customHeight="1" x14ac:dyDescent="0.2">
      <c r="B22" s="7" t="s">
        <v>18</v>
      </c>
      <c r="C22" s="9">
        <f t="shared" ref="C22:M22" si="8">SUM(C19:C21)</f>
        <v>18500</v>
      </c>
      <c r="D22" s="14">
        <f t="shared" si="8"/>
        <v>0</v>
      </c>
      <c r="E22" s="14">
        <f t="shared" si="8"/>
        <v>0</v>
      </c>
      <c r="F22" s="14">
        <f t="shared" si="8"/>
        <v>0</v>
      </c>
      <c r="G22" s="14">
        <f t="shared" si="8"/>
        <v>0</v>
      </c>
      <c r="H22" s="11">
        <f t="shared" si="8"/>
        <v>0</v>
      </c>
      <c r="I22" s="14">
        <f t="shared" si="8"/>
        <v>0</v>
      </c>
      <c r="J22" s="14">
        <f t="shared" si="8"/>
        <v>0</v>
      </c>
      <c r="K22" s="14">
        <f t="shared" si="8"/>
        <v>0</v>
      </c>
      <c r="L22" s="14">
        <f t="shared" si="8"/>
        <v>0</v>
      </c>
      <c r="M22" s="11">
        <f t="shared" si="8"/>
        <v>0</v>
      </c>
    </row>
    <row r="23" spans="2:13" ht="15" customHeight="1" x14ac:dyDescent="0.2">
      <c r="B23" s="7" t="s">
        <v>19</v>
      </c>
      <c r="C23" s="12">
        <v>5000</v>
      </c>
      <c r="D23" s="67"/>
      <c r="E23" s="67"/>
      <c r="F23" s="67"/>
      <c r="G23" s="67"/>
      <c r="H23" s="13">
        <f>+G23</f>
        <v>0</v>
      </c>
      <c r="I23" s="67"/>
      <c r="J23" s="67"/>
      <c r="K23" s="67"/>
      <c r="L23" s="67"/>
      <c r="M23" s="13">
        <f>+L23</f>
        <v>0</v>
      </c>
    </row>
    <row r="24" spans="2:13" ht="15" customHeight="1" x14ac:dyDescent="0.2">
      <c r="B24" s="7" t="s">
        <v>20</v>
      </c>
      <c r="C24" s="9">
        <f t="shared" ref="C24:M24" si="9">SUM(C22:C23)</f>
        <v>23500</v>
      </c>
      <c r="D24" s="9">
        <f t="shared" si="9"/>
        <v>0</v>
      </c>
      <c r="E24" s="9">
        <f t="shared" si="9"/>
        <v>0</v>
      </c>
      <c r="F24" s="9">
        <f t="shared" si="9"/>
        <v>0</v>
      </c>
      <c r="G24" s="9">
        <f t="shared" si="9"/>
        <v>0</v>
      </c>
      <c r="H24" s="11">
        <f t="shared" si="9"/>
        <v>0</v>
      </c>
      <c r="I24" s="9">
        <f t="shared" si="9"/>
        <v>0</v>
      </c>
      <c r="J24" s="9">
        <f t="shared" si="9"/>
        <v>0</v>
      </c>
      <c r="K24" s="9">
        <f t="shared" si="9"/>
        <v>0</v>
      </c>
      <c r="L24" s="9">
        <f t="shared" si="9"/>
        <v>0</v>
      </c>
      <c r="M24" s="11">
        <f t="shared" si="9"/>
        <v>0</v>
      </c>
    </row>
    <row r="25" spans="2:13" ht="15" customHeight="1" x14ac:dyDescent="0.2">
      <c r="B25" s="7" t="s">
        <v>21</v>
      </c>
      <c r="C25" s="9">
        <v>3500</v>
      </c>
      <c r="D25" s="66"/>
      <c r="E25" s="66"/>
      <c r="F25" s="66"/>
      <c r="G25" s="66"/>
      <c r="H25" s="11">
        <f t="shared" ref="H25:H26" si="10">+G25</f>
        <v>0</v>
      </c>
      <c r="I25" s="66"/>
      <c r="J25" s="66"/>
      <c r="K25" s="66"/>
      <c r="L25" s="66"/>
      <c r="M25" s="11">
        <f t="shared" ref="M25:M26" si="11">+L25</f>
        <v>0</v>
      </c>
    </row>
    <row r="26" spans="2:13" ht="15" customHeight="1" x14ac:dyDescent="0.2">
      <c r="B26" s="7" t="s">
        <v>22</v>
      </c>
      <c r="C26" s="12">
        <v>10000</v>
      </c>
      <c r="D26" s="67"/>
      <c r="E26" s="67"/>
      <c r="F26" s="67"/>
      <c r="G26" s="67"/>
      <c r="H26" s="13">
        <f t="shared" si="10"/>
        <v>0</v>
      </c>
      <c r="I26" s="67"/>
      <c r="J26" s="67"/>
      <c r="K26" s="67"/>
      <c r="L26" s="67"/>
      <c r="M26" s="13">
        <f t="shared" si="11"/>
        <v>0</v>
      </c>
    </row>
    <row r="27" spans="2:13" ht="15" customHeight="1" x14ac:dyDescent="0.2">
      <c r="B27" s="7" t="s">
        <v>23</v>
      </c>
      <c r="C27" s="9">
        <f t="shared" ref="C27:M27" si="12">+C26+C25</f>
        <v>13500</v>
      </c>
      <c r="D27" s="9">
        <f t="shared" si="12"/>
        <v>0</v>
      </c>
      <c r="E27" s="9">
        <f t="shared" si="12"/>
        <v>0</v>
      </c>
      <c r="F27" s="9">
        <f t="shared" si="12"/>
        <v>0</v>
      </c>
      <c r="G27" s="9">
        <f t="shared" si="12"/>
        <v>0</v>
      </c>
      <c r="H27" s="11">
        <f t="shared" si="12"/>
        <v>0</v>
      </c>
      <c r="I27" s="9">
        <f t="shared" si="12"/>
        <v>0</v>
      </c>
      <c r="J27" s="9">
        <f t="shared" si="12"/>
        <v>0</v>
      </c>
      <c r="K27" s="9">
        <f t="shared" si="12"/>
        <v>0</v>
      </c>
      <c r="L27" s="9">
        <f t="shared" si="12"/>
        <v>0</v>
      </c>
      <c r="M27" s="11">
        <f t="shared" si="12"/>
        <v>0</v>
      </c>
    </row>
    <row r="28" spans="2:13" ht="15" customHeight="1" x14ac:dyDescent="0.2">
      <c r="B28" s="7" t="s">
        <v>24</v>
      </c>
      <c r="C28" s="9">
        <f t="shared" ref="C28:M28" si="13">+C24-C27</f>
        <v>10000</v>
      </c>
      <c r="D28" s="9">
        <f t="shared" si="13"/>
        <v>0</v>
      </c>
      <c r="E28" s="9">
        <f t="shared" si="13"/>
        <v>0</v>
      </c>
      <c r="F28" s="9">
        <f t="shared" si="13"/>
        <v>0</v>
      </c>
      <c r="G28" s="9">
        <f t="shared" si="13"/>
        <v>0</v>
      </c>
      <c r="H28" s="11">
        <f t="shared" si="13"/>
        <v>0</v>
      </c>
      <c r="I28" s="9">
        <f t="shared" si="13"/>
        <v>0</v>
      </c>
      <c r="J28" s="9">
        <f t="shared" si="13"/>
        <v>0</v>
      </c>
      <c r="K28" s="9">
        <f t="shared" si="13"/>
        <v>0</v>
      </c>
      <c r="L28" s="9">
        <f t="shared" si="13"/>
        <v>0</v>
      </c>
      <c r="M28" s="11">
        <f t="shared" si="13"/>
        <v>0</v>
      </c>
    </row>
    <row r="29" spans="2:13" ht="16" x14ac:dyDescent="0.2">
      <c r="C29" s="9"/>
      <c r="D29" s="9"/>
      <c r="E29" s="9"/>
      <c r="F29" s="9"/>
      <c r="G29" s="9"/>
      <c r="H29" s="11"/>
      <c r="I29" s="9"/>
      <c r="J29" s="9"/>
      <c r="K29" s="9"/>
      <c r="L29" s="9"/>
      <c r="M29" s="11"/>
    </row>
    <row r="30" spans="2:13" ht="16" x14ac:dyDescent="0.2">
      <c r="B30" s="7" t="s">
        <v>25</v>
      </c>
      <c r="C30" s="9">
        <v>6000</v>
      </c>
      <c r="D30" s="66"/>
      <c r="E30" s="66"/>
      <c r="F30" s="66"/>
      <c r="G30" s="66"/>
      <c r="H30" s="11">
        <f t="shared" ref="H30:H31" si="14">SUM(D30:G30)</f>
        <v>0</v>
      </c>
      <c r="I30" s="66"/>
      <c r="J30" s="66"/>
      <c r="K30" s="66"/>
      <c r="L30" s="66"/>
      <c r="M30" s="11">
        <f t="shared" ref="M30:M31" si="15">SUM(I30:L30)</f>
        <v>0</v>
      </c>
    </row>
    <row r="31" spans="2:13" ht="16" x14ac:dyDescent="0.2">
      <c r="B31" s="7" t="s">
        <v>26</v>
      </c>
      <c r="C31" s="9">
        <v>1000</v>
      </c>
      <c r="D31" s="66"/>
      <c r="E31" s="66"/>
      <c r="F31" s="66"/>
      <c r="G31" s="66"/>
      <c r="H31" s="11">
        <f t="shared" si="14"/>
        <v>0</v>
      </c>
      <c r="I31" s="66"/>
      <c r="J31" s="66"/>
      <c r="K31" s="66"/>
      <c r="L31" s="66"/>
      <c r="M31" s="11">
        <f t="shared" si="15"/>
        <v>0</v>
      </c>
    </row>
    <row r="32" spans="2:13" ht="16" x14ac:dyDescent="0.2">
      <c r="B32" s="7" t="s">
        <v>27</v>
      </c>
      <c r="C32" s="9">
        <f t="shared" ref="C32:M32" si="16">C16+SUM(C30:C31)</f>
        <v>12000</v>
      </c>
      <c r="D32" s="9">
        <f t="shared" si="16"/>
        <v>0</v>
      </c>
      <c r="E32" s="9">
        <f t="shared" si="16"/>
        <v>0</v>
      </c>
      <c r="F32" s="9">
        <f t="shared" si="16"/>
        <v>0</v>
      </c>
      <c r="G32" s="9">
        <f t="shared" si="16"/>
        <v>0</v>
      </c>
      <c r="H32" s="11">
        <f t="shared" si="16"/>
        <v>0</v>
      </c>
      <c r="I32" s="9">
        <f t="shared" si="16"/>
        <v>0</v>
      </c>
      <c r="J32" s="9">
        <f t="shared" si="16"/>
        <v>0</v>
      </c>
      <c r="K32" s="9">
        <f t="shared" si="16"/>
        <v>0</v>
      </c>
      <c r="L32" s="9">
        <f t="shared" si="16"/>
        <v>0</v>
      </c>
      <c r="M32" s="11">
        <f t="shared" si="16"/>
        <v>0</v>
      </c>
    </row>
    <row r="33" spans="2:13" ht="16" x14ac:dyDescent="0.2">
      <c r="B33" s="7" t="s">
        <v>28</v>
      </c>
      <c r="C33" s="15">
        <v>5</v>
      </c>
      <c r="D33" s="68"/>
      <c r="E33" s="68"/>
      <c r="F33" s="68"/>
      <c r="G33" s="68"/>
      <c r="H33" s="17" t="e">
        <f>AVERAGE(D33:G33)</f>
        <v>#DIV/0!</v>
      </c>
      <c r="I33" s="68"/>
      <c r="J33" s="68"/>
      <c r="K33" s="68"/>
      <c r="L33" s="68"/>
      <c r="M33" s="17" t="e">
        <f>AVERAGE(I33:L33)</f>
        <v>#DIV/0!</v>
      </c>
    </row>
    <row r="36" spans="2:13" ht="15" customHeight="1" x14ac:dyDescent="0.2">
      <c r="B36" s="7" t="s">
        <v>134</v>
      </c>
      <c r="C36" s="9">
        <v>150</v>
      </c>
      <c r="D36" s="68"/>
      <c r="E36" s="68"/>
      <c r="F36" s="68"/>
      <c r="G36" s="68"/>
      <c r="H36" s="71" t="e">
        <f>AVERAGE(D36:G36)</f>
        <v>#DIV/0!</v>
      </c>
      <c r="I36" s="68"/>
      <c r="J36" s="68"/>
      <c r="K36" s="68"/>
      <c r="L36" s="68"/>
      <c r="M36" s="71" t="e">
        <f>AVERAGE(I36:L36)</f>
        <v>#DIV/0!</v>
      </c>
    </row>
    <row r="37" spans="2:13" ht="15" customHeight="1" x14ac:dyDescent="0.2">
      <c r="B37" s="7" t="s">
        <v>135</v>
      </c>
      <c r="C37" s="15">
        <v>250</v>
      </c>
      <c r="D37" s="68"/>
      <c r="E37" s="68"/>
      <c r="F37" s="68"/>
      <c r="G37" s="68"/>
      <c r="H37" s="72">
        <f>SUM(D37:G37)</f>
        <v>0</v>
      </c>
      <c r="I37" s="68"/>
      <c r="J37" s="68"/>
      <c r="K37" s="68"/>
      <c r="L37" s="68"/>
      <c r="M37" s="72">
        <f>SUM(I37:L37)</f>
        <v>0</v>
      </c>
    </row>
    <row r="38" spans="2:13" ht="15" customHeight="1" x14ac:dyDescent="0.2">
      <c r="B38" s="7" t="s">
        <v>136</v>
      </c>
      <c r="C38" s="15">
        <v>175</v>
      </c>
      <c r="D38" s="68"/>
      <c r="E38" s="68"/>
      <c r="F38" s="68"/>
      <c r="G38" s="68"/>
      <c r="H38" s="73">
        <f>SUM(D38:G38)</f>
        <v>0</v>
      </c>
      <c r="I38" s="68"/>
      <c r="J38" s="68"/>
      <c r="K38" s="68"/>
      <c r="L38" s="68"/>
      <c r="M38" s="73">
        <f>SUM(I38:L38)</f>
        <v>0</v>
      </c>
    </row>
  </sheetData>
  <pageMargins left="0.7" right="0.7" top="0.75" bottom="0.75" header="0" footer="0"/>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7CAAC"/>
  </sheetPr>
  <dimension ref="A1:L1004"/>
  <sheetViews>
    <sheetView showGridLines="0" zoomScaleNormal="100" workbookViewId="0">
      <selection activeCell="C1" sqref="C1:Q1048576"/>
    </sheetView>
  </sheetViews>
  <sheetFormatPr baseColWidth="10" defaultColWidth="11.28515625" defaultRowHeight="15" customHeight="1" x14ac:dyDescent="0.2"/>
  <cols>
    <col min="1" max="1" width="27.85546875" customWidth="1"/>
    <col min="2" max="2" width="17.7109375" customWidth="1"/>
    <col min="3" max="12" width="10.7109375" customWidth="1"/>
  </cols>
  <sheetData>
    <row r="1" spans="1:12" ht="15" customHeight="1" x14ac:dyDescent="0.2">
      <c r="A1" s="2" t="s">
        <v>29</v>
      </c>
      <c r="G1" s="2"/>
      <c r="L1" s="2"/>
    </row>
    <row r="2" spans="1:12" ht="15" customHeight="1" x14ac:dyDescent="0.2">
      <c r="A2" s="2" t="str">
        <f>'DATA ENTRY'!B6</f>
        <v>ABC Agency</v>
      </c>
      <c r="G2" s="2"/>
      <c r="L2" s="2"/>
    </row>
    <row r="3" spans="1:12" ht="15" customHeight="1" x14ac:dyDescent="0.2">
      <c r="G3" s="2"/>
      <c r="L3" s="2"/>
    </row>
    <row r="4" spans="1:12" ht="15" customHeight="1" x14ac:dyDescent="0.2">
      <c r="A4" s="3" t="s">
        <v>30</v>
      </c>
      <c r="G4" s="2"/>
      <c r="L4" s="2"/>
    </row>
    <row r="5" spans="1:12" ht="15" customHeight="1" x14ac:dyDescent="0.2">
      <c r="A5" s="3" t="s">
        <v>31</v>
      </c>
      <c r="G5" s="2"/>
      <c r="L5" s="2"/>
    </row>
    <row r="6" spans="1:12" ht="15" customHeight="1" x14ac:dyDescent="0.2">
      <c r="G6" s="2"/>
      <c r="L6" s="2"/>
    </row>
    <row r="7" spans="1:12" ht="15" customHeight="1" x14ac:dyDescent="0.2">
      <c r="A7" s="2" t="s">
        <v>32</v>
      </c>
      <c r="B7" s="18" t="s">
        <v>33</v>
      </c>
      <c r="C7" s="5">
        <f>IF('DATA ENTRY'!D9="","",'DATA ENTRY'!D9)</f>
        <v>45747</v>
      </c>
      <c r="D7" s="5">
        <f>IF('DATA ENTRY'!E9="","",'DATA ENTRY'!E9)</f>
        <v>45838</v>
      </c>
      <c r="E7" s="5">
        <f>IF('DATA ENTRY'!F9="","",'DATA ENTRY'!F9)</f>
        <v>45199</v>
      </c>
      <c r="F7" s="5">
        <f>IF('DATA ENTRY'!G9="","",'DATA ENTRY'!G9)</f>
        <v>46022</v>
      </c>
      <c r="G7" s="19" t="s">
        <v>142</v>
      </c>
      <c r="H7" s="5">
        <f>IF('DATA ENTRY'!I9="","",'DATA ENTRY'!I9)</f>
        <v>46112</v>
      </c>
      <c r="I7" s="5">
        <f>IF('DATA ENTRY'!J9="","",'DATA ENTRY'!J9)</f>
        <v>46203</v>
      </c>
      <c r="J7" s="5">
        <f>IF('DATA ENTRY'!K9="","",'DATA ENTRY'!K9)</f>
        <v>46295</v>
      </c>
      <c r="K7" s="5">
        <f>IF('DATA ENTRY'!L9="","",'DATA ENTRY'!L9)</f>
        <v>46387</v>
      </c>
      <c r="L7" s="19" t="s">
        <v>143</v>
      </c>
    </row>
    <row r="8" spans="1:12" ht="15" customHeight="1" x14ac:dyDescent="0.2">
      <c r="A8" s="20" t="s">
        <v>34</v>
      </c>
      <c r="B8" s="21" t="s">
        <v>35</v>
      </c>
      <c r="C8" s="22" t="str">
        <f>IFERROR(+'DATA ENTRY'!D14/'DATA ENTRY'!D13,"")</f>
        <v/>
      </c>
      <c r="D8" s="22" t="str">
        <f>IFERROR(+'DATA ENTRY'!E14/'DATA ENTRY'!E13,"")</f>
        <v/>
      </c>
      <c r="E8" s="22" t="str">
        <f>IFERROR(+'DATA ENTRY'!F14/'DATA ENTRY'!F13,"")</f>
        <v/>
      </c>
      <c r="F8" s="22" t="str">
        <f>IFERROR(+'DATA ENTRY'!G14/'DATA ENTRY'!G13,"")</f>
        <v/>
      </c>
      <c r="G8" s="23" t="str">
        <f>IFERROR(+'DATA ENTRY'!H14/'DATA ENTRY'!H13,"")</f>
        <v/>
      </c>
      <c r="H8" s="22" t="str">
        <f>IFERROR(+'DATA ENTRY'!I14/'DATA ENTRY'!I13,"")</f>
        <v/>
      </c>
      <c r="I8" s="22" t="str">
        <f>IFERROR(+'DATA ENTRY'!J14/'DATA ENTRY'!J13,"")</f>
        <v/>
      </c>
      <c r="J8" s="22" t="str">
        <f>IFERROR(+'DATA ENTRY'!K14/'DATA ENTRY'!K13,"")</f>
        <v/>
      </c>
      <c r="K8" s="22" t="str">
        <f>IFERROR(+'DATA ENTRY'!L14/'DATA ENTRY'!L13,"")</f>
        <v/>
      </c>
      <c r="L8" s="23" t="str">
        <f>IFERROR(+'DATA ENTRY'!M14/'DATA ENTRY'!M13,"")</f>
        <v/>
      </c>
    </row>
    <row r="9" spans="1:12" ht="15" customHeight="1" x14ac:dyDescent="0.2">
      <c r="A9" s="20" t="s">
        <v>36</v>
      </c>
      <c r="B9" s="21" t="s">
        <v>37</v>
      </c>
      <c r="C9" s="22" t="str">
        <f>IFERROR('DATA ENTRY'!D15/'DATA ENTRY'!D13,"")</f>
        <v/>
      </c>
      <c r="D9" s="22" t="str">
        <f>IFERROR('DATA ENTRY'!E15/'DATA ENTRY'!E13,"")</f>
        <v/>
      </c>
      <c r="E9" s="22" t="str">
        <f>IFERROR('DATA ENTRY'!F15/'DATA ENTRY'!F13,"")</f>
        <v/>
      </c>
      <c r="F9" s="22" t="str">
        <f>IFERROR('DATA ENTRY'!G15/'DATA ENTRY'!G13,"")</f>
        <v/>
      </c>
      <c r="G9" s="23" t="str">
        <f>IFERROR('DATA ENTRY'!H15/'DATA ENTRY'!H13,"")</f>
        <v/>
      </c>
      <c r="H9" s="22" t="str">
        <f>IFERROR('DATA ENTRY'!I15/'DATA ENTRY'!I13,"")</f>
        <v/>
      </c>
      <c r="I9" s="22" t="str">
        <f>IFERROR('DATA ENTRY'!J15/'DATA ENTRY'!J13,"")</f>
        <v/>
      </c>
      <c r="J9" s="22" t="str">
        <f>IFERROR('DATA ENTRY'!K15/'DATA ENTRY'!K13,"")</f>
        <v/>
      </c>
      <c r="K9" s="22" t="str">
        <f>IFERROR('DATA ENTRY'!L15/'DATA ENTRY'!L13,"")</f>
        <v/>
      </c>
      <c r="L9" s="23" t="str">
        <f>IFERROR('DATA ENTRY'!M15/'DATA ENTRY'!M13,"")</f>
        <v/>
      </c>
    </row>
    <row r="10" spans="1:12" ht="15" customHeight="1" x14ac:dyDescent="0.2">
      <c r="A10" s="20" t="s">
        <v>38</v>
      </c>
      <c r="B10" s="21" t="s">
        <v>39</v>
      </c>
      <c r="C10" s="22" t="str">
        <f>IFERROR('DATA ENTRY'!D16/'DATA ENTRY'!D13,"")</f>
        <v/>
      </c>
      <c r="D10" s="22" t="str">
        <f>IFERROR('DATA ENTRY'!E16/'DATA ENTRY'!E13,"")</f>
        <v/>
      </c>
      <c r="E10" s="22" t="str">
        <f>IFERROR('DATA ENTRY'!F16/'DATA ENTRY'!F13,"")</f>
        <v/>
      </c>
      <c r="F10" s="22" t="str">
        <f>IFERROR('DATA ENTRY'!G16/'DATA ENTRY'!G13,"")</f>
        <v/>
      </c>
      <c r="G10" s="23" t="str">
        <f>IFERROR('DATA ENTRY'!H16/'DATA ENTRY'!H13,"")</f>
        <v/>
      </c>
      <c r="H10" s="22" t="str">
        <f>IFERROR('DATA ENTRY'!I16/'DATA ENTRY'!I13,"")</f>
        <v/>
      </c>
      <c r="I10" s="22" t="str">
        <f>IFERROR('DATA ENTRY'!J16/'DATA ENTRY'!J13,"")</f>
        <v/>
      </c>
      <c r="J10" s="22" t="str">
        <f>IFERROR('DATA ENTRY'!K16/'DATA ENTRY'!K13,"")</f>
        <v/>
      </c>
      <c r="K10" s="22" t="str">
        <f>IFERROR('DATA ENTRY'!L16/'DATA ENTRY'!L13,"")</f>
        <v/>
      </c>
      <c r="L10" s="23" t="str">
        <f>IFERROR('DATA ENTRY'!M16/'DATA ENTRY'!M13,"")</f>
        <v/>
      </c>
    </row>
    <row r="11" spans="1:12" ht="15" customHeight="1" x14ac:dyDescent="0.2">
      <c r="A11" s="20" t="s">
        <v>40</v>
      </c>
      <c r="B11" s="21" t="s">
        <v>41</v>
      </c>
      <c r="C11" s="24" t="str">
        <f>IFERROR('DATA ENTRY'!D32/'DATA ENTRY'!D13,"")</f>
        <v/>
      </c>
      <c r="D11" s="24" t="str">
        <f>IFERROR('DATA ENTRY'!E32/'DATA ENTRY'!E13,"")</f>
        <v/>
      </c>
      <c r="E11" s="24" t="str">
        <f>IFERROR('DATA ENTRY'!F32/'DATA ENTRY'!F13,"")</f>
        <v/>
      </c>
      <c r="F11" s="24" t="str">
        <f>IFERROR('DATA ENTRY'!G32/'DATA ENTRY'!G13,"")</f>
        <v/>
      </c>
      <c r="G11" s="25" t="str">
        <f>IFERROR('DATA ENTRY'!H32/'DATA ENTRY'!H13,"")</f>
        <v/>
      </c>
      <c r="H11" s="24" t="str">
        <f>IFERROR('DATA ENTRY'!I32/'DATA ENTRY'!I13,"")</f>
        <v/>
      </c>
      <c r="I11" s="24" t="str">
        <f>IFERROR('DATA ENTRY'!J32/'DATA ENTRY'!J13,"")</f>
        <v/>
      </c>
      <c r="J11" s="24" t="str">
        <f>IFERROR('DATA ENTRY'!K32/'DATA ENTRY'!K13,"")</f>
        <v/>
      </c>
      <c r="K11" s="24" t="str">
        <f>IFERROR('DATA ENTRY'!L32/'DATA ENTRY'!L13,"")</f>
        <v/>
      </c>
      <c r="L11" s="25" t="str">
        <f>IFERROR('DATA ENTRY'!M32/'DATA ENTRY'!M13,"")</f>
        <v/>
      </c>
    </row>
    <row r="12" spans="1:12" ht="15" customHeight="1" x14ac:dyDescent="0.2">
      <c r="A12" s="20" t="s">
        <v>42</v>
      </c>
      <c r="B12" s="21" t="s">
        <v>131</v>
      </c>
      <c r="C12" s="26" t="str">
        <f>IFERROR(('DATA ENTRY'!D13*4)/'DATA ENTRY'!D33,"")</f>
        <v/>
      </c>
      <c r="D12" s="26" t="str">
        <f>IFERROR(('DATA ENTRY'!E13*4)/'DATA ENTRY'!E33,"")</f>
        <v/>
      </c>
      <c r="E12" s="26" t="str">
        <f>IFERROR(('DATA ENTRY'!F13*4)/'DATA ENTRY'!F33,"")</f>
        <v/>
      </c>
      <c r="F12" s="26" t="str">
        <f>IFERROR(('DATA ENTRY'!G13*4)/'DATA ENTRY'!G33,"")</f>
        <v/>
      </c>
      <c r="G12" s="27" t="str">
        <f>IFERROR(('DATA ENTRY'!H13)/'DATA ENTRY'!H33,"")</f>
        <v/>
      </c>
      <c r="H12" s="26" t="str">
        <f>IFERROR(('DATA ENTRY'!I13*4)/'DATA ENTRY'!I33,"")</f>
        <v/>
      </c>
      <c r="I12" s="26" t="str">
        <f>IFERROR(('DATA ENTRY'!J13*4)/'DATA ENTRY'!J33,"")</f>
        <v/>
      </c>
      <c r="J12" s="26" t="str">
        <f>IFERROR(('DATA ENTRY'!K13*4)/'DATA ENTRY'!K33,"")</f>
        <v/>
      </c>
      <c r="K12" s="26" t="str">
        <f>IFERROR(('DATA ENTRY'!L13*4)/'DATA ENTRY'!L33,"")</f>
        <v/>
      </c>
      <c r="L12" s="27" t="str">
        <f>IFERROR(('DATA ENTRY'!M13)/'DATA ENTRY'!M33,"")</f>
        <v/>
      </c>
    </row>
    <row r="13" spans="1:12" ht="15" customHeight="1" x14ac:dyDescent="0.2">
      <c r="A13" s="20" t="s">
        <v>43</v>
      </c>
      <c r="B13" s="21"/>
      <c r="C13" s="26" t="str">
        <f>IFERROR(('DATA ENTRY'!D14*4)/'DATA ENTRY'!D33,"")</f>
        <v/>
      </c>
      <c r="D13" s="26" t="str">
        <f>IFERROR(('DATA ENTRY'!E14*4)/'DATA ENTRY'!E33,"")</f>
        <v/>
      </c>
      <c r="E13" s="26" t="str">
        <f>IFERROR(('DATA ENTRY'!F14*4)/'DATA ENTRY'!F33,"")</f>
        <v/>
      </c>
      <c r="F13" s="26" t="str">
        <f>IFERROR(('DATA ENTRY'!G14*4)/'DATA ENTRY'!G33,"")</f>
        <v/>
      </c>
      <c r="G13" s="27" t="str">
        <f>IFERROR(('DATA ENTRY'!H14)/'DATA ENTRY'!H33,"")</f>
        <v/>
      </c>
      <c r="H13" s="26" t="str">
        <f>IFERROR(('DATA ENTRY'!I14*4)/'DATA ENTRY'!I33,"")</f>
        <v/>
      </c>
      <c r="I13" s="26" t="str">
        <f>IFERROR(('DATA ENTRY'!J14*4)/'DATA ENTRY'!J33,"")</f>
        <v/>
      </c>
      <c r="J13" s="26" t="str">
        <f>IFERROR(('DATA ENTRY'!K14*4)/'DATA ENTRY'!K33,"")</f>
        <v/>
      </c>
      <c r="K13" s="26" t="str">
        <f>IFERROR(('DATA ENTRY'!L14*4)/'DATA ENTRY'!L33,"")</f>
        <v/>
      </c>
      <c r="L13" s="27" t="str">
        <f>IFERROR(('DATA ENTRY'!M14)/'DATA ENTRY'!M33,"")</f>
        <v/>
      </c>
    </row>
    <row r="14" spans="1:12" ht="15" customHeight="1" x14ac:dyDescent="0.2">
      <c r="A14" s="20" t="s">
        <v>44</v>
      </c>
      <c r="B14" s="21"/>
      <c r="C14" s="24" t="str">
        <f>IFERROR('DATA ENTRY'!D13/'DATA ENTRY'!D11,"")</f>
        <v/>
      </c>
      <c r="D14" s="24" t="str">
        <f>IFERROR('DATA ENTRY'!E13/'DATA ENTRY'!E11,"")</f>
        <v/>
      </c>
      <c r="E14" s="24" t="str">
        <f>IFERROR('DATA ENTRY'!F13/'DATA ENTRY'!F11,"")</f>
        <v/>
      </c>
      <c r="F14" s="24" t="str">
        <f>IFERROR('DATA ENTRY'!G13/'DATA ENTRY'!G11,"")</f>
        <v/>
      </c>
      <c r="G14" s="25" t="str">
        <f>IFERROR('DATA ENTRY'!H13/'DATA ENTRY'!H11,"")</f>
        <v/>
      </c>
      <c r="H14" s="24" t="str">
        <f>IFERROR('DATA ENTRY'!I13/'DATA ENTRY'!I11,"")</f>
        <v/>
      </c>
      <c r="I14" s="24" t="str">
        <f>IFERROR('DATA ENTRY'!J13/'DATA ENTRY'!J11,"")</f>
        <v/>
      </c>
      <c r="J14" s="24" t="str">
        <f>IFERROR('DATA ENTRY'!K13/'DATA ENTRY'!K11,"")</f>
        <v/>
      </c>
      <c r="K14" s="24" t="str">
        <f>IFERROR('DATA ENTRY'!L13/'DATA ENTRY'!L11,"")</f>
        <v/>
      </c>
      <c r="L14" s="25" t="str">
        <f>IFERROR('DATA ENTRY'!M13/'DATA ENTRY'!M11,"")</f>
        <v/>
      </c>
    </row>
    <row r="15" spans="1:12" ht="15" customHeight="1" x14ac:dyDescent="0.2">
      <c r="B15" s="3"/>
      <c r="G15" s="2"/>
      <c r="L15" s="2"/>
    </row>
    <row r="16" spans="1:12" ht="15" customHeight="1" x14ac:dyDescent="0.2">
      <c r="A16" s="20" t="s">
        <v>45</v>
      </c>
      <c r="B16" s="21" t="s">
        <v>46</v>
      </c>
      <c r="C16" s="28" t="str">
        <f>IFERROR('DATA ENTRY'!D22/'DATA ENTRY'!D25,"")</f>
        <v/>
      </c>
      <c r="D16" s="28" t="str">
        <f>IFERROR('DATA ENTRY'!E22/'DATA ENTRY'!E25,"")</f>
        <v/>
      </c>
      <c r="E16" s="28" t="str">
        <f>IFERROR('DATA ENTRY'!F22/'DATA ENTRY'!F25,"")</f>
        <v/>
      </c>
      <c r="F16" s="28" t="str">
        <f>IFERROR('DATA ENTRY'!G22/'DATA ENTRY'!G25,"")</f>
        <v/>
      </c>
      <c r="G16" s="29" t="str">
        <f>+F16</f>
        <v/>
      </c>
      <c r="H16" s="28" t="str">
        <f>IFERROR('DATA ENTRY'!I22/'DATA ENTRY'!I25,"")</f>
        <v/>
      </c>
      <c r="I16" s="28" t="str">
        <f>IFERROR('DATA ENTRY'!J22/'DATA ENTRY'!J25,"")</f>
        <v/>
      </c>
      <c r="J16" s="28" t="str">
        <f>IFERROR('DATA ENTRY'!K22/'DATA ENTRY'!K25,"")</f>
        <v/>
      </c>
      <c r="K16" s="28" t="str">
        <f>IFERROR('DATA ENTRY'!L22/'DATA ENTRY'!L25,"")</f>
        <v/>
      </c>
      <c r="L16" s="29" t="str">
        <f>+K16</f>
        <v/>
      </c>
    </row>
    <row r="17" spans="1:12" ht="15" customHeight="1" x14ac:dyDescent="0.2">
      <c r="A17" s="20" t="s">
        <v>47</v>
      </c>
      <c r="B17" s="21" t="s">
        <v>48</v>
      </c>
      <c r="C17" s="28" t="str">
        <f>IFERROR(('DATA ENTRY'!D22-'DATA ENTRY'!D25)/'DATA ENTRY'!D13,"")</f>
        <v/>
      </c>
      <c r="D17" s="28" t="str">
        <f>IFERROR(('DATA ENTRY'!E22-'DATA ENTRY'!E25)/'DATA ENTRY'!E13,"")</f>
        <v/>
      </c>
      <c r="E17" s="28" t="str">
        <f>IFERROR(('DATA ENTRY'!F22-'DATA ENTRY'!F25)/'DATA ENTRY'!F13,"")</f>
        <v/>
      </c>
      <c r="F17" s="28" t="str">
        <f>IFERROR(('DATA ENTRY'!G22-'DATA ENTRY'!G25)/'DATA ENTRY'!G13,"")</f>
        <v/>
      </c>
      <c r="G17" s="29" t="str">
        <f>IFERROR(('DATA ENTRY'!H22-'DATA ENTRY'!H25)/'DATA ENTRY'!H13,"")</f>
        <v/>
      </c>
      <c r="H17" s="28" t="str">
        <f>IFERROR(('DATA ENTRY'!I22-'DATA ENTRY'!I25)/'DATA ENTRY'!I13,"")</f>
        <v/>
      </c>
      <c r="I17" s="28" t="str">
        <f>IFERROR(('DATA ENTRY'!J22-'DATA ENTRY'!J25)/'DATA ENTRY'!J13,"")</f>
        <v/>
      </c>
      <c r="J17" s="28" t="str">
        <f>IFERROR(('DATA ENTRY'!K22-'DATA ENTRY'!K25)/'DATA ENTRY'!K13,"")</f>
        <v/>
      </c>
      <c r="K17" s="28" t="str">
        <f>IFERROR(('DATA ENTRY'!L22-'DATA ENTRY'!L25)/'DATA ENTRY'!L13,"")</f>
        <v/>
      </c>
      <c r="L17" s="29" t="str">
        <f>IFERROR(('DATA ENTRY'!M22-'DATA ENTRY'!M25)/'DATA ENTRY'!M13,"")</f>
        <v/>
      </c>
    </row>
    <row r="18" spans="1:12" ht="15" customHeight="1" x14ac:dyDescent="0.2">
      <c r="A18" s="20" t="s">
        <v>49</v>
      </c>
      <c r="B18" s="21" t="s">
        <v>50</v>
      </c>
      <c r="C18" s="28" t="str">
        <f>IFERROR('DATA ENTRY'!D20/('DATA ENTRY'!D11*4)*365,"")</f>
        <v/>
      </c>
      <c r="D18" s="28" t="str">
        <f>IFERROR(('DATA ENTRY'!D20+'DATA ENTRY'!E20/2)/('DATA ENTRY'!E11*4)*365,"")</f>
        <v/>
      </c>
      <c r="E18" s="28" t="str">
        <f>IFERROR(('DATA ENTRY'!E20+'DATA ENTRY'!F20/2)/('DATA ENTRY'!F11*4)*365,"")</f>
        <v/>
      </c>
      <c r="F18" s="28" t="str">
        <f>IFERROR(('DATA ENTRY'!F20+'DATA ENTRY'!G20/2)/('DATA ENTRY'!G11*4)*365,"")</f>
        <v/>
      </c>
      <c r="G18" s="29" t="str">
        <f>IFERROR(AVERAGE('DATA ENTRY'!D20:G20)/'DATA ENTRY'!H11*365,"")</f>
        <v/>
      </c>
      <c r="H18" s="28" t="str">
        <f>IFERROR('DATA ENTRY'!I20/('DATA ENTRY'!I11*4)*365,"")</f>
        <v/>
      </c>
      <c r="I18" s="28" t="str">
        <f>IFERROR(('DATA ENTRY'!I20+'DATA ENTRY'!J20/2)/('DATA ENTRY'!J11*4)*365,"")</f>
        <v/>
      </c>
      <c r="J18" s="28" t="str">
        <f>IFERROR(('DATA ENTRY'!J20+'DATA ENTRY'!K20/2)/('DATA ENTRY'!K11*4)*365,"")</f>
        <v/>
      </c>
      <c r="K18" s="28" t="str">
        <f>IFERROR(('DATA ENTRY'!K20+'DATA ENTRY'!L20/2)/('DATA ENTRY'!L11*4)*365,"")</f>
        <v/>
      </c>
      <c r="L18" s="29" t="str">
        <f>IFERROR(AVERAGE('DATA ENTRY'!I20:L20)/'DATA ENTRY'!M11*365,"")</f>
        <v/>
      </c>
    </row>
    <row r="19" spans="1:12" ht="15" customHeight="1" x14ac:dyDescent="0.2">
      <c r="A19" s="20" t="s">
        <v>51</v>
      </c>
      <c r="B19" s="21" t="s">
        <v>46</v>
      </c>
      <c r="C19" s="28" t="str">
        <f>IFERROR('DATA ENTRY'!D19/(('DATA ENTRY'!D15+'DATA ENTRY'!D14)/3),"")</f>
        <v/>
      </c>
      <c r="D19" s="28" t="str">
        <f>IFERROR('DATA ENTRY'!E19/(('DATA ENTRY'!E15+'DATA ENTRY'!E14)/3),"")</f>
        <v/>
      </c>
      <c r="E19" s="28" t="str">
        <f>IFERROR('DATA ENTRY'!F19/(('DATA ENTRY'!F15+'DATA ENTRY'!F14)/3),"")</f>
        <v/>
      </c>
      <c r="F19" s="28" t="str">
        <f>IFERROR('DATA ENTRY'!G19/(('DATA ENTRY'!G15+'DATA ENTRY'!G14)/3),"")</f>
        <v/>
      </c>
      <c r="G19" s="29" t="str">
        <f t="shared" ref="G19:G22" si="0">+F19</f>
        <v/>
      </c>
      <c r="H19" s="28" t="str">
        <f>IFERROR('DATA ENTRY'!I19/(('DATA ENTRY'!I15+'DATA ENTRY'!I14)/3),"")</f>
        <v/>
      </c>
      <c r="I19" s="28" t="str">
        <f>IFERROR('DATA ENTRY'!J19/(('DATA ENTRY'!J15+'DATA ENTRY'!J14)/3),"")</f>
        <v/>
      </c>
      <c r="J19" s="28" t="str">
        <f>IFERROR('DATA ENTRY'!K19/(('DATA ENTRY'!K15+'DATA ENTRY'!K14)/3),"")</f>
        <v/>
      </c>
      <c r="K19" s="28" t="str">
        <f>IFERROR('DATA ENTRY'!L19/(('DATA ENTRY'!L15+'DATA ENTRY'!L14)/3),"")</f>
        <v/>
      </c>
      <c r="L19" s="29" t="str">
        <f t="shared" ref="L19:L22" si="1">+K19</f>
        <v/>
      </c>
    </row>
    <row r="20" spans="1:12" ht="15" customHeight="1" x14ac:dyDescent="0.2">
      <c r="A20" s="20" t="s">
        <v>52</v>
      </c>
      <c r="B20" s="21" t="s">
        <v>53</v>
      </c>
      <c r="C20" s="28" t="str">
        <f>IFERROR('DATA ENTRY'!D26/'DATA ENTRY'!D28,"")</f>
        <v/>
      </c>
      <c r="D20" s="28" t="str">
        <f>IFERROR('DATA ENTRY'!E26/'DATA ENTRY'!E28,"")</f>
        <v/>
      </c>
      <c r="E20" s="28" t="str">
        <f>IFERROR('DATA ENTRY'!F26/'DATA ENTRY'!F28,"")</f>
        <v/>
      </c>
      <c r="F20" s="28" t="str">
        <f>IFERROR('DATA ENTRY'!G26/'DATA ENTRY'!G28,"")</f>
        <v/>
      </c>
      <c r="G20" s="29" t="str">
        <f t="shared" si="0"/>
        <v/>
      </c>
      <c r="H20" s="28" t="str">
        <f>IFERROR('DATA ENTRY'!I26/'DATA ENTRY'!I28,"")</f>
        <v/>
      </c>
      <c r="I20" s="28" t="str">
        <f>IFERROR('DATA ENTRY'!J26/'DATA ENTRY'!J28,"")</f>
        <v/>
      </c>
      <c r="J20" s="28" t="str">
        <f>IFERROR('DATA ENTRY'!K26/'DATA ENTRY'!K28,"")</f>
        <v/>
      </c>
      <c r="K20" s="28" t="str">
        <f>IFERROR('DATA ENTRY'!L26/'DATA ENTRY'!L28,"")</f>
        <v/>
      </c>
      <c r="L20" s="29" t="str">
        <f t="shared" si="1"/>
        <v/>
      </c>
    </row>
    <row r="21" spans="1:12" ht="15" customHeight="1" x14ac:dyDescent="0.2">
      <c r="A21" s="20" t="s">
        <v>54</v>
      </c>
      <c r="B21" s="21" t="s">
        <v>55</v>
      </c>
      <c r="C21" s="28" t="str">
        <f>IFERROR('DATA ENTRY'!D26/('DATA ENTRY'!D22-'DATA ENTRY'!D25),"")</f>
        <v/>
      </c>
      <c r="D21" s="28" t="str">
        <f>IFERROR('DATA ENTRY'!E26/('DATA ENTRY'!E22-'DATA ENTRY'!E25),"")</f>
        <v/>
      </c>
      <c r="E21" s="28" t="str">
        <f>IFERROR('DATA ENTRY'!F26/('DATA ENTRY'!F22-'DATA ENTRY'!F25),"")</f>
        <v/>
      </c>
      <c r="F21" s="28" t="str">
        <f>IFERROR('DATA ENTRY'!G26/('DATA ENTRY'!G22-'DATA ENTRY'!G25),"")</f>
        <v/>
      </c>
      <c r="G21" s="29" t="str">
        <f t="shared" si="0"/>
        <v/>
      </c>
      <c r="H21" s="28" t="str">
        <f>IFERROR('DATA ENTRY'!I26/('DATA ENTRY'!I22-'DATA ENTRY'!I25),"")</f>
        <v/>
      </c>
      <c r="I21" s="28" t="str">
        <f>IFERROR('DATA ENTRY'!J26/('DATA ENTRY'!J22-'DATA ENTRY'!J25),"")</f>
        <v/>
      </c>
      <c r="J21" s="28" t="str">
        <f>IFERROR('DATA ENTRY'!K26/('DATA ENTRY'!K22-'DATA ENTRY'!K25),"")</f>
        <v/>
      </c>
      <c r="K21" s="28" t="str">
        <f>IFERROR('DATA ENTRY'!L26/('DATA ENTRY'!L22-'DATA ENTRY'!L25),"")</f>
        <v/>
      </c>
      <c r="L21" s="29" t="str">
        <f t="shared" si="1"/>
        <v/>
      </c>
    </row>
    <row r="22" spans="1:12" ht="15" customHeight="1" x14ac:dyDescent="0.2">
      <c r="A22" s="20" t="s">
        <v>56</v>
      </c>
      <c r="B22" s="21" t="s">
        <v>57</v>
      </c>
      <c r="C22" s="28" t="str">
        <f>IFERROR('DATA ENTRY'!D16/'DATA ENTRY'!D28,"")</f>
        <v/>
      </c>
      <c r="D22" s="28" t="str">
        <f>IFERROR('DATA ENTRY'!E16/'DATA ENTRY'!E28,"")</f>
        <v/>
      </c>
      <c r="E22" s="28" t="str">
        <f>IFERROR('DATA ENTRY'!F16/'DATA ENTRY'!F28,"")</f>
        <v/>
      </c>
      <c r="F22" s="28" t="str">
        <f>IFERROR('DATA ENTRY'!G16/'DATA ENTRY'!G28,"")</f>
        <v/>
      </c>
      <c r="G22" s="29" t="str">
        <f t="shared" si="0"/>
        <v/>
      </c>
      <c r="H22" s="28" t="str">
        <f>IFERROR('DATA ENTRY'!I16/'DATA ENTRY'!I28,"")</f>
        <v/>
      </c>
      <c r="I22" s="28" t="str">
        <f>IFERROR('DATA ENTRY'!J16/'DATA ENTRY'!J28,"")</f>
        <v/>
      </c>
      <c r="J22" s="28" t="str">
        <f>IFERROR('DATA ENTRY'!K16/'DATA ENTRY'!K28,"")</f>
        <v/>
      </c>
      <c r="K22" s="28" t="str">
        <f>IFERROR('DATA ENTRY'!L16/'DATA ENTRY'!L28,"")</f>
        <v/>
      </c>
      <c r="L22" s="29" t="str">
        <f t="shared" si="1"/>
        <v/>
      </c>
    </row>
    <row r="23" spans="1:12" ht="15" customHeight="1" x14ac:dyDescent="0.2">
      <c r="A23" s="74"/>
      <c r="B23" s="75"/>
      <c r="C23" s="76"/>
      <c r="D23" s="76"/>
      <c r="E23" s="76"/>
      <c r="F23" s="76"/>
      <c r="G23" s="77"/>
      <c r="H23" s="76"/>
      <c r="I23" s="76"/>
      <c r="J23" s="76"/>
      <c r="K23" s="76"/>
      <c r="L23" s="77"/>
    </row>
    <row r="24" spans="1:12" ht="15" customHeight="1" x14ac:dyDescent="0.2">
      <c r="A24" s="20" t="s">
        <v>137</v>
      </c>
      <c r="B24" s="21" t="s">
        <v>144</v>
      </c>
      <c r="C24" s="79" t="str">
        <f>IFERROR('DATA ENTRY'!D13/'DATA ENTRY'!D38,"")</f>
        <v/>
      </c>
      <c r="D24" s="79" t="str">
        <f>IFERROR('DATA ENTRY'!E13/'DATA ENTRY'!E38,"")</f>
        <v/>
      </c>
      <c r="E24" s="79" t="str">
        <f>IFERROR('DATA ENTRY'!F13/'DATA ENTRY'!F38,"")</f>
        <v/>
      </c>
      <c r="F24" s="79" t="str">
        <f>IFERROR('DATA ENTRY'!G13/'DATA ENTRY'!G38,"")</f>
        <v/>
      </c>
      <c r="G24" s="79" t="str">
        <f>IFERROR('DATA ENTRY'!H13/'DATA ENTRY'!H38,"")</f>
        <v/>
      </c>
      <c r="H24" s="79" t="str">
        <f>IFERROR('DATA ENTRY'!I13/'DATA ENTRY'!I38,"")</f>
        <v/>
      </c>
      <c r="I24" s="79" t="str">
        <f>IFERROR('DATA ENTRY'!J13/'DATA ENTRY'!J38,"")</f>
        <v/>
      </c>
      <c r="J24" s="79" t="str">
        <f>IFERROR('DATA ENTRY'!K13/'DATA ENTRY'!K38,"")</f>
        <v/>
      </c>
      <c r="K24" s="79" t="str">
        <f>IFERROR('DATA ENTRY'!L13/'DATA ENTRY'!L38,"")</f>
        <v/>
      </c>
      <c r="L24" s="79" t="str">
        <f>IFERROR('DATA ENTRY'!M13/'DATA ENTRY'!M38,"")</f>
        <v/>
      </c>
    </row>
    <row r="25" spans="1:12" ht="15" customHeight="1" x14ac:dyDescent="0.2">
      <c r="A25" s="20" t="s">
        <v>141</v>
      </c>
      <c r="B25" s="21"/>
      <c r="C25" s="79">
        <f>IFERROR('DATA ENTRY'!D36,"")</f>
        <v>0</v>
      </c>
      <c r="D25" s="79">
        <f>IFERROR('DATA ENTRY'!E36,"")</f>
        <v>0</v>
      </c>
      <c r="E25" s="79">
        <f>IFERROR('DATA ENTRY'!F36,"")</f>
        <v>0</v>
      </c>
      <c r="F25" s="79">
        <f>IFERROR('DATA ENTRY'!G36,"")</f>
        <v>0</v>
      </c>
      <c r="G25" s="79" t="str">
        <f>IFERROR('DATA ENTRY'!H36,"")</f>
        <v/>
      </c>
      <c r="H25" s="79">
        <f>IFERROR('DATA ENTRY'!I36,"")</f>
        <v>0</v>
      </c>
      <c r="I25" s="79">
        <f>IFERROR('DATA ENTRY'!J36,"")</f>
        <v>0</v>
      </c>
      <c r="J25" s="79">
        <f>IFERROR('DATA ENTRY'!K36,"")</f>
        <v>0</v>
      </c>
      <c r="K25" s="79">
        <f>IFERROR('DATA ENTRY'!L36,"")</f>
        <v>0</v>
      </c>
      <c r="L25" s="79" t="str">
        <f>IFERROR('DATA ENTRY'!M36,"")</f>
        <v/>
      </c>
    </row>
    <row r="26" spans="1:12" ht="15" customHeight="1" x14ac:dyDescent="0.2">
      <c r="A26" s="20" t="s">
        <v>138</v>
      </c>
      <c r="B26" s="21" t="s">
        <v>140</v>
      </c>
      <c r="C26" s="78" t="str">
        <f>IFERROR(C24/C25,"")</f>
        <v/>
      </c>
      <c r="D26" s="78" t="str">
        <f t="shared" ref="D26" si="2">IFERROR(D24/D25,"")</f>
        <v/>
      </c>
      <c r="E26" s="78" t="str">
        <f t="shared" ref="E26" si="3">IFERROR(E24/E25,"")</f>
        <v/>
      </c>
      <c r="F26" s="78" t="str">
        <f t="shared" ref="F26" si="4">IFERROR(F24/F25,"")</f>
        <v/>
      </c>
      <c r="G26" s="78" t="str">
        <f>IFERROR(G24/G25,"")</f>
        <v/>
      </c>
      <c r="H26" s="78" t="str">
        <f>IFERROR(H24/H25,"")</f>
        <v/>
      </c>
      <c r="I26" s="78" t="str">
        <f t="shared" ref="I26" si="5">IFERROR(I24/I25,"")</f>
        <v/>
      </c>
      <c r="J26" s="78" t="str">
        <f t="shared" ref="J26" si="6">IFERROR(J24/J25,"")</f>
        <v/>
      </c>
      <c r="K26" s="78" t="str">
        <f t="shared" ref="K26" si="7">IFERROR(K24/K25,"")</f>
        <v/>
      </c>
      <c r="L26" s="78" t="str">
        <f>IFERROR(L24/L25,"")</f>
        <v/>
      </c>
    </row>
    <row r="27" spans="1:12" ht="15" customHeight="1" x14ac:dyDescent="0.2">
      <c r="A27" s="20" t="s">
        <v>139</v>
      </c>
      <c r="B27" s="21" t="s">
        <v>50</v>
      </c>
      <c r="C27" s="28" t="str">
        <f>IFERROR((1-C26)*'DATA ENTRY'!D38,"")</f>
        <v/>
      </c>
      <c r="D27" s="28" t="str">
        <f>IFERROR((1-D26)*'DATA ENTRY'!E38,"")</f>
        <v/>
      </c>
      <c r="E27" s="28" t="str">
        <f>IFERROR((1-E26)*'DATA ENTRY'!F38,"")</f>
        <v/>
      </c>
      <c r="F27" s="28" t="str">
        <f>IFERROR((1-F26)*'DATA ENTRY'!G38,"")</f>
        <v/>
      </c>
      <c r="G27" s="28">
        <f>SUM(C27:F27)</f>
        <v>0</v>
      </c>
      <c r="H27" s="28" t="str">
        <f>IFERROR((1-H26)*'DATA ENTRY'!I38,"")</f>
        <v/>
      </c>
      <c r="I27" s="28" t="str">
        <f>IFERROR((1-I26)*'DATA ENTRY'!J38,"")</f>
        <v/>
      </c>
      <c r="J27" s="28" t="str">
        <f>IFERROR((1-J26)*'DATA ENTRY'!K38,"")</f>
        <v/>
      </c>
      <c r="K27" s="28" t="str">
        <f>IFERROR((1-K26)*'DATA ENTRY'!L38,"")</f>
        <v/>
      </c>
      <c r="L27" s="28">
        <f>SUM(H27:K27)</f>
        <v>0</v>
      </c>
    </row>
    <row r="28" spans="1:12" ht="15" customHeight="1" x14ac:dyDescent="0.2">
      <c r="C28" s="7"/>
      <c r="D28" s="7"/>
      <c r="E28" s="7"/>
      <c r="F28" s="7"/>
      <c r="G28" s="2"/>
      <c r="H28" s="7"/>
      <c r="I28" s="7"/>
      <c r="J28" s="7"/>
      <c r="K28" s="7"/>
      <c r="L28" s="2"/>
    </row>
    <row r="29" spans="1:12" ht="15" customHeight="1" x14ac:dyDescent="0.2">
      <c r="A29" s="7" t="s">
        <v>58</v>
      </c>
      <c r="B29" s="3"/>
      <c r="C29" s="31">
        <f>+'DATA ENTRY'!D11</f>
        <v>0</v>
      </c>
      <c r="D29" s="31">
        <f>+'DATA ENTRY'!E11</f>
        <v>0</v>
      </c>
      <c r="E29" s="31">
        <f>+'DATA ENTRY'!F11</f>
        <v>0</v>
      </c>
      <c r="F29" s="31">
        <f>+'DATA ENTRY'!G11</f>
        <v>0</v>
      </c>
      <c r="G29" s="32">
        <f>+'DATA ENTRY'!H11</f>
        <v>0</v>
      </c>
      <c r="H29" s="31">
        <f>+'DATA ENTRY'!I11</f>
        <v>0</v>
      </c>
      <c r="I29" s="31">
        <f>+'DATA ENTRY'!J11</f>
        <v>0</v>
      </c>
      <c r="J29" s="31">
        <f>+'DATA ENTRY'!K11</f>
        <v>0</v>
      </c>
      <c r="K29" s="31">
        <f>+'DATA ENTRY'!L11</f>
        <v>0</v>
      </c>
      <c r="L29" s="32">
        <f>+'DATA ENTRY'!M11</f>
        <v>0</v>
      </c>
    </row>
    <row r="30" spans="1:12" ht="15" customHeight="1" x14ac:dyDescent="0.2">
      <c r="A30" s="7" t="s">
        <v>59</v>
      </c>
      <c r="B30" s="3"/>
      <c r="C30" s="33">
        <f>+'DATA ENTRY'!D12</f>
        <v>0</v>
      </c>
      <c r="D30" s="33">
        <f>+'DATA ENTRY'!E12</f>
        <v>0</v>
      </c>
      <c r="E30" s="33">
        <f>+'DATA ENTRY'!F12</f>
        <v>0</v>
      </c>
      <c r="F30" s="33">
        <f>+'DATA ENTRY'!G12</f>
        <v>0</v>
      </c>
      <c r="G30" s="34">
        <f>+'DATA ENTRY'!H12</f>
        <v>0</v>
      </c>
      <c r="H30" s="33">
        <f>+'DATA ENTRY'!I12</f>
        <v>0</v>
      </c>
      <c r="I30" s="33">
        <f>+'DATA ENTRY'!J12</f>
        <v>0</v>
      </c>
      <c r="J30" s="33">
        <f>+'DATA ENTRY'!K12</f>
        <v>0</v>
      </c>
      <c r="K30" s="33">
        <f>+'DATA ENTRY'!L12</f>
        <v>0</v>
      </c>
      <c r="L30" s="34">
        <f>+'DATA ENTRY'!M12</f>
        <v>0</v>
      </c>
    </row>
    <row r="31" spans="1:12" ht="15" customHeight="1" x14ac:dyDescent="0.2">
      <c r="A31" s="35" t="s">
        <v>11</v>
      </c>
      <c r="B31" s="36"/>
      <c r="C31" s="37">
        <f t="shared" ref="C31:K31" si="8">+C29-C30</f>
        <v>0</v>
      </c>
      <c r="D31" s="37">
        <f t="shared" si="8"/>
        <v>0</v>
      </c>
      <c r="E31" s="37">
        <f t="shared" si="8"/>
        <v>0</v>
      </c>
      <c r="F31" s="37">
        <f t="shared" si="8"/>
        <v>0</v>
      </c>
      <c r="G31" s="38">
        <f t="shared" ref="G31" si="9">+G29-G30</f>
        <v>0</v>
      </c>
      <c r="H31" s="37">
        <f t="shared" si="8"/>
        <v>0</v>
      </c>
      <c r="I31" s="37">
        <f t="shared" si="8"/>
        <v>0</v>
      </c>
      <c r="J31" s="37">
        <f t="shared" si="8"/>
        <v>0</v>
      </c>
      <c r="K31" s="37">
        <f t="shared" si="8"/>
        <v>0</v>
      </c>
      <c r="L31" s="38">
        <f t="shared" ref="L31" si="10">+L29-L30</f>
        <v>0</v>
      </c>
    </row>
    <row r="32" spans="1:12" ht="15" customHeight="1" x14ac:dyDescent="0.2">
      <c r="A32" s="2"/>
      <c r="B32" s="3"/>
      <c r="C32" s="31"/>
      <c r="D32" s="31"/>
      <c r="E32" s="31"/>
      <c r="F32" s="31"/>
      <c r="G32" s="32"/>
      <c r="H32" s="31"/>
      <c r="I32" s="31"/>
      <c r="J32" s="31"/>
      <c r="K32" s="31"/>
      <c r="L32" s="32"/>
    </row>
    <row r="33" spans="1:12" ht="16" x14ac:dyDescent="0.2">
      <c r="A33" s="7" t="s">
        <v>12</v>
      </c>
      <c r="B33" s="3"/>
      <c r="C33" s="31">
        <f>+'DATA ENTRY'!D14</f>
        <v>0</v>
      </c>
      <c r="D33" s="31">
        <f>+'DATA ENTRY'!E14</f>
        <v>0</v>
      </c>
      <c r="E33" s="31">
        <f>+'DATA ENTRY'!F14</f>
        <v>0</v>
      </c>
      <c r="F33" s="31">
        <f>+'DATA ENTRY'!G14</f>
        <v>0</v>
      </c>
      <c r="G33" s="32">
        <f>+'DATA ENTRY'!H14</f>
        <v>0</v>
      </c>
      <c r="H33" s="31">
        <f>+'DATA ENTRY'!I14</f>
        <v>0</v>
      </c>
      <c r="I33" s="31">
        <f>+'DATA ENTRY'!J14</f>
        <v>0</v>
      </c>
      <c r="J33" s="31">
        <f>+'DATA ENTRY'!K14</f>
        <v>0</v>
      </c>
      <c r="K33" s="31">
        <f>+'DATA ENTRY'!L14</f>
        <v>0</v>
      </c>
      <c r="L33" s="32">
        <f>+'DATA ENTRY'!M14</f>
        <v>0</v>
      </c>
    </row>
    <row r="34" spans="1:12" ht="16" x14ac:dyDescent="0.2">
      <c r="A34" s="7" t="s">
        <v>13</v>
      </c>
      <c r="B34" s="3"/>
      <c r="C34" s="33">
        <f>+'DATA ENTRY'!D15</f>
        <v>0</v>
      </c>
      <c r="D34" s="33">
        <f>+'DATA ENTRY'!E15</f>
        <v>0</v>
      </c>
      <c r="E34" s="33">
        <f>+'DATA ENTRY'!F15</f>
        <v>0</v>
      </c>
      <c r="F34" s="33">
        <f>+'DATA ENTRY'!G15</f>
        <v>0</v>
      </c>
      <c r="G34" s="34">
        <f>+'DATA ENTRY'!H15</f>
        <v>0</v>
      </c>
      <c r="H34" s="33">
        <f>+'DATA ENTRY'!I15</f>
        <v>0</v>
      </c>
      <c r="I34" s="33">
        <f>+'DATA ENTRY'!J15</f>
        <v>0</v>
      </c>
      <c r="J34" s="33">
        <f>+'DATA ENTRY'!K15</f>
        <v>0</v>
      </c>
      <c r="K34" s="33">
        <f>+'DATA ENTRY'!L15</f>
        <v>0</v>
      </c>
      <c r="L34" s="34">
        <f>+'DATA ENTRY'!M15</f>
        <v>0</v>
      </c>
    </row>
    <row r="35" spans="1:12" ht="16" x14ac:dyDescent="0.2">
      <c r="A35" s="35" t="s">
        <v>60</v>
      </c>
      <c r="B35" s="36"/>
      <c r="C35" s="37">
        <f t="shared" ref="C35:K35" si="11">+C33+C34</f>
        <v>0</v>
      </c>
      <c r="D35" s="37">
        <f t="shared" si="11"/>
        <v>0</v>
      </c>
      <c r="E35" s="37">
        <f t="shared" si="11"/>
        <v>0</v>
      </c>
      <c r="F35" s="37">
        <f t="shared" si="11"/>
        <v>0</v>
      </c>
      <c r="G35" s="38">
        <f t="shared" ref="G35" si="12">+G33+G34</f>
        <v>0</v>
      </c>
      <c r="H35" s="37">
        <f t="shared" si="11"/>
        <v>0</v>
      </c>
      <c r="I35" s="37">
        <f t="shared" si="11"/>
        <v>0</v>
      </c>
      <c r="J35" s="37">
        <f t="shared" si="11"/>
        <v>0</v>
      </c>
      <c r="K35" s="37">
        <f t="shared" si="11"/>
        <v>0</v>
      </c>
      <c r="L35" s="38">
        <f t="shared" ref="L35" si="13">+L33+L34</f>
        <v>0</v>
      </c>
    </row>
    <row r="36" spans="1:12" ht="17" thickBot="1" x14ac:dyDescent="0.25">
      <c r="A36" s="35" t="s">
        <v>14</v>
      </c>
      <c r="B36" s="36"/>
      <c r="C36" s="39">
        <f t="shared" ref="C36:K36" si="14">+C31-C35</f>
        <v>0</v>
      </c>
      <c r="D36" s="39">
        <f t="shared" si="14"/>
        <v>0</v>
      </c>
      <c r="E36" s="39">
        <f t="shared" si="14"/>
        <v>0</v>
      </c>
      <c r="F36" s="39">
        <f t="shared" si="14"/>
        <v>0</v>
      </c>
      <c r="G36" s="40">
        <f t="shared" ref="G36" si="15">+G31-G35</f>
        <v>0</v>
      </c>
      <c r="H36" s="39">
        <f t="shared" si="14"/>
        <v>0</v>
      </c>
      <c r="I36" s="39">
        <f t="shared" si="14"/>
        <v>0</v>
      </c>
      <c r="J36" s="39">
        <f t="shared" si="14"/>
        <v>0</v>
      </c>
      <c r="K36" s="39">
        <f t="shared" si="14"/>
        <v>0</v>
      </c>
      <c r="L36" s="40">
        <f t="shared" ref="L36" si="16">+L31-L35</f>
        <v>0</v>
      </c>
    </row>
    <row r="37" spans="1:12" ht="17" thickTop="1" x14ac:dyDescent="0.2">
      <c r="B37" s="3"/>
      <c r="C37" s="31"/>
      <c r="D37" s="31"/>
      <c r="E37" s="31"/>
      <c r="F37" s="31"/>
      <c r="G37" s="32"/>
      <c r="H37" s="31"/>
      <c r="I37" s="31"/>
      <c r="J37" s="31"/>
      <c r="K37" s="31"/>
      <c r="L37" s="32"/>
    </row>
    <row r="38" spans="1:12" ht="16" x14ac:dyDescent="0.2">
      <c r="A38" s="7" t="s">
        <v>18</v>
      </c>
      <c r="B38" s="3"/>
      <c r="C38" s="31">
        <f>+'DATA ENTRY'!D22</f>
        <v>0</v>
      </c>
      <c r="D38" s="31">
        <f>+'DATA ENTRY'!E22</f>
        <v>0</v>
      </c>
      <c r="E38" s="31">
        <f>+'DATA ENTRY'!F22</f>
        <v>0</v>
      </c>
      <c r="F38" s="31">
        <f>+'DATA ENTRY'!G22</f>
        <v>0</v>
      </c>
      <c r="G38" s="32">
        <f>+'DATA ENTRY'!H22</f>
        <v>0</v>
      </c>
      <c r="H38" s="31">
        <f>+'DATA ENTRY'!I22</f>
        <v>0</v>
      </c>
      <c r="I38" s="31">
        <f>+'DATA ENTRY'!J22</f>
        <v>0</v>
      </c>
      <c r="J38" s="31">
        <f>+'DATA ENTRY'!K22</f>
        <v>0</v>
      </c>
      <c r="K38" s="31">
        <f>+'DATA ENTRY'!L22</f>
        <v>0</v>
      </c>
      <c r="L38" s="32">
        <f>+'DATA ENTRY'!M22</f>
        <v>0</v>
      </c>
    </row>
    <row r="39" spans="1:12" ht="16" x14ac:dyDescent="0.2">
      <c r="A39" s="7" t="s">
        <v>19</v>
      </c>
      <c r="B39" s="3"/>
      <c r="C39" s="33">
        <f>+'DATA ENTRY'!D23</f>
        <v>0</v>
      </c>
      <c r="D39" s="33">
        <f>+'DATA ENTRY'!E23</f>
        <v>0</v>
      </c>
      <c r="E39" s="33">
        <f>+'DATA ENTRY'!F23</f>
        <v>0</v>
      </c>
      <c r="F39" s="33">
        <f>+'DATA ENTRY'!G23</f>
        <v>0</v>
      </c>
      <c r="G39" s="34">
        <f>+'DATA ENTRY'!H23</f>
        <v>0</v>
      </c>
      <c r="H39" s="33">
        <f>+'DATA ENTRY'!I23</f>
        <v>0</v>
      </c>
      <c r="I39" s="33">
        <f>+'DATA ENTRY'!J23</f>
        <v>0</v>
      </c>
      <c r="J39" s="33">
        <f>+'DATA ENTRY'!K23</f>
        <v>0</v>
      </c>
      <c r="K39" s="33">
        <f>+'DATA ENTRY'!L23</f>
        <v>0</v>
      </c>
      <c r="L39" s="34">
        <f>+'DATA ENTRY'!M23</f>
        <v>0</v>
      </c>
    </row>
    <row r="40" spans="1:12" ht="16" x14ac:dyDescent="0.2">
      <c r="A40" s="35" t="s">
        <v>20</v>
      </c>
      <c r="B40" s="36"/>
      <c r="C40" s="37">
        <f t="shared" ref="C40:K40" si="17">+C38+C39</f>
        <v>0</v>
      </c>
      <c r="D40" s="37">
        <f t="shared" si="17"/>
        <v>0</v>
      </c>
      <c r="E40" s="37">
        <f t="shared" si="17"/>
        <v>0</v>
      </c>
      <c r="F40" s="37">
        <f t="shared" si="17"/>
        <v>0</v>
      </c>
      <c r="G40" s="38">
        <f t="shared" ref="G40" si="18">+G38+G39</f>
        <v>0</v>
      </c>
      <c r="H40" s="37">
        <f t="shared" si="17"/>
        <v>0</v>
      </c>
      <c r="I40" s="37">
        <f t="shared" si="17"/>
        <v>0</v>
      </c>
      <c r="J40" s="37">
        <f t="shared" si="17"/>
        <v>0</v>
      </c>
      <c r="K40" s="37">
        <f t="shared" si="17"/>
        <v>0</v>
      </c>
      <c r="L40" s="38">
        <f t="shared" ref="L40" si="19">+L38+L39</f>
        <v>0</v>
      </c>
    </row>
    <row r="41" spans="1:12" ht="16" x14ac:dyDescent="0.2">
      <c r="B41" s="3"/>
      <c r="C41" s="31"/>
      <c r="D41" s="31"/>
      <c r="E41" s="31"/>
      <c r="F41" s="31"/>
      <c r="G41" s="32"/>
      <c r="H41" s="31"/>
      <c r="I41" s="31"/>
      <c r="J41" s="31"/>
      <c r="K41" s="31"/>
      <c r="L41" s="32"/>
    </row>
    <row r="42" spans="1:12" ht="16" x14ac:dyDescent="0.2">
      <c r="A42" s="7" t="s">
        <v>21</v>
      </c>
      <c r="B42" s="3"/>
      <c r="C42" s="31">
        <f>+'DATA ENTRY'!D25</f>
        <v>0</v>
      </c>
      <c r="D42" s="31">
        <f>+'DATA ENTRY'!E25</f>
        <v>0</v>
      </c>
      <c r="E42" s="31">
        <f>+'DATA ENTRY'!F25</f>
        <v>0</v>
      </c>
      <c r="F42" s="31">
        <f>+'DATA ENTRY'!G25</f>
        <v>0</v>
      </c>
      <c r="G42" s="32">
        <f>+'DATA ENTRY'!H25</f>
        <v>0</v>
      </c>
      <c r="H42" s="31">
        <f>+'DATA ENTRY'!I25</f>
        <v>0</v>
      </c>
      <c r="I42" s="31">
        <f>+'DATA ENTRY'!J25</f>
        <v>0</v>
      </c>
      <c r="J42" s="31">
        <f>+'DATA ENTRY'!K25</f>
        <v>0</v>
      </c>
      <c r="K42" s="31">
        <f>+'DATA ENTRY'!L25</f>
        <v>0</v>
      </c>
      <c r="L42" s="32">
        <f>+'DATA ENTRY'!M25</f>
        <v>0</v>
      </c>
    </row>
    <row r="43" spans="1:12" ht="16" x14ac:dyDescent="0.2">
      <c r="A43" s="7" t="s">
        <v>22</v>
      </c>
      <c r="B43" s="3"/>
      <c r="C43" s="33">
        <f>+'DATA ENTRY'!D26</f>
        <v>0</v>
      </c>
      <c r="D43" s="33">
        <f>+'DATA ENTRY'!E26</f>
        <v>0</v>
      </c>
      <c r="E43" s="33">
        <f>+'DATA ENTRY'!F26</f>
        <v>0</v>
      </c>
      <c r="F43" s="33">
        <f>+'DATA ENTRY'!G26</f>
        <v>0</v>
      </c>
      <c r="G43" s="34">
        <f>+'DATA ENTRY'!H26</f>
        <v>0</v>
      </c>
      <c r="H43" s="33">
        <f>+'DATA ENTRY'!I26</f>
        <v>0</v>
      </c>
      <c r="I43" s="33">
        <f>+'DATA ENTRY'!J26</f>
        <v>0</v>
      </c>
      <c r="J43" s="33">
        <f>+'DATA ENTRY'!K26</f>
        <v>0</v>
      </c>
      <c r="K43" s="33">
        <f>+'DATA ENTRY'!L26</f>
        <v>0</v>
      </c>
      <c r="L43" s="34">
        <f>+'DATA ENTRY'!M26</f>
        <v>0</v>
      </c>
    </row>
    <row r="44" spans="1:12" ht="16" x14ac:dyDescent="0.2">
      <c r="A44" s="35" t="s">
        <v>23</v>
      </c>
      <c r="B44" s="36"/>
      <c r="C44" s="37">
        <f t="shared" ref="C44:K44" si="20">+C42+C43</f>
        <v>0</v>
      </c>
      <c r="D44" s="37">
        <f t="shared" si="20"/>
        <v>0</v>
      </c>
      <c r="E44" s="37">
        <f t="shared" si="20"/>
        <v>0</v>
      </c>
      <c r="F44" s="37">
        <f t="shared" si="20"/>
        <v>0</v>
      </c>
      <c r="G44" s="38">
        <f t="shared" ref="G44" si="21">+G42+G43</f>
        <v>0</v>
      </c>
      <c r="H44" s="37">
        <f t="shared" si="20"/>
        <v>0</v>
      </c>
      <c r="I44" s="37">
        <f t="shared" si="20"/>
        <v>0</v>
      </c>
      <c r="J44" s="37">
        <f t="shared" si="20"/>
        <v>0</v>
      </c>
      <c r="K44" s="37">
        <f t="shared" si="20"/>
        <v>0</v>
      </c>
      <c r="L44" s="38">
        <f t="shared" ref="L44" si="22">+L42+L43</f>
        <v>0</v>
      </c>
    </row>
    <row r="45" spans="1:12" ht="16" x14ac:dyDescent="0.2">
      <c r="C45" s="31"/>
      <c r="D45" s="31"/>
      <c r="E45" s="31"/>
      <c r="F45" s="31"/>
      <c r="G45" s="32"/>
      <c r="H45" s="31"/>
      <c r="I45" s="31"/>
      <c r="J45" s="31"/>
      <c r="K45" s="31"/>
      <c r="L45" s="32"/>
    </row>
    <row r="46" spans="1:12" ht="16" x14ac:dyDescent="0.2">
      <c r="A46" s="2" t="s">
        <v>61</v>
      </c>
      <c r="C46" s="31">
        <f t="shared" ref="C46:K46" si="23">+C38-C42</f>
        <v>0</v>
      </c>
      <c r="D46" s="31">
        <f t="shared" si="23"/>
        <v>0</v>
      </c>
      <c r="E46" s="31">
        <f t="shared" si="23"/>
        <v>0</v>
      </c>
      <c r="F46" s="31">
        <f t="shared" si="23"/>
        <v>0</v>
      </c>
      <c r="G46" s="32">
        <f t="shared" ref="G46" si="24">+G38-G42</f>
        <v>0</v>
      </c>
      <c r="H46" s="31">
        <f t="shared" si="23"/>
        <v>0</v>
      </c>
      <c r="I46" s="31">
        <f t="shared" si="23"/>
        <v>0</v>
      </c>
      <c r="J46" s="31">
        <f t="shared" si="23"/>
        <v>0</v>
      </c>
      <c r="K46" s="31">
        <f t="shared" si="23"/>
        <v>0</v>
      </c>
      <c r="L46" s="32">
        <f t="shared" ref="L46" si="25">+L38-L42</f>
        <v>0</v>
      </c>
    </row>
    <row r="47" spans="1:12" ht="16" x14ac:dyDescent="0.2">
      <c r="A47" s="2" t="s">
        <v>24</v>
      </c>
      <c r="C47" s="31">
        <f>+'DATA ENTRY'!D28</f>
        <v>0</v>
      </c>
      <c r="D47" s="31">
        <f>+'DATA ENTRY'!E28</f>
        <v>0</v>
      </c>
      <c r="E47" s="31">
        <f>+'DATA ENTRY'!F28</f>
        <v>0</v>
      </c>
      <c r="F47" s="31">
        <f>+'DATA ENTRY'!G28</f>
        <v>0</v>
      </c>
      <c r="G47" s="32">
        <f>+'DATA ENTRY'!H28</f>
        <v>0</v>
      </c>
      <c r="H47" s="31">
        <f>+'DATA ENTRY'!I28</f>
        <v>0</v>
      </c>
      <c r="I47" s="31">
        <f>+'DATA ENTRY'!J28</f>
        <v>0</v>
      </c>
      <c r="J47" s="31">
        <f>+'DATA ENTRY'!K28</f>
        <v>0</v>
      </c>
      <c r="K47" s="31">
        <f>+'DATA ENTRY'!L28</f>
        <v>0</v>
      </c>
      <c r="L47" s="32">
        <f>+'DATA ENTRY'!M28</f>
        <v>0</v>
      </c>
    </row>
    <row r="48" spans="1:12" ht="16" x14ac:dyDescent="0.2">
      <c r="C48" s="31"/>
      <c r="D48" s="31"/>
      <c r="E48" s="31"/>
      <c r="F48" s="31"/>
      <c r="G48" s="32"/>
      <c r="H48" s="31"/>
      <c r="I48" s="31"/>
      <c r="J48" s="31"/>
      <c r="K48" s="31"/>
      <c r="L48" s="32"/>
    </row>
    <row r="49" spans="1:12" ht="17" thickBot="1" x14ac:dyDescent="0.25">
      <c r="A49" s="35" t="s">
        <v>27</v>
      </c>
      <c r="B49" s="41"/>
      <c r="C49" s="39">
        <f>+'DATA ENTRY'!D32</f>
        <v>0</v>
      </c>
      <c r="D49" s="39">
        <f>+'DATA ENTRY'!E32</f>
        <v>0</v>
      </c>
      <c r="E49" s="39">
        <f>+'DATA ENTRY'!F32</f>
        <v>0</v>
      </c>
      <c r="F49" s="39">
        <f>+'DATA ENTRY'!G32</f>
        <v>0</v>
      </c>
      <c r="G49" s="40">
        <f>+'DATA ENTRY'!H32</f>
        <v>0</v>
      </c>
      <c r="H49" s="39">
        <f>+'DATA ENTRY'!I32</f>
        <v>0</v>
      </c>
      <c r="I49" s="39">
        <f>+'DATA ENTRY'!J32</f>
        <v>0</v>
      </c>
      <c r="J49" s="39">
        <f>+'DATA ENTRY'!K32</f>
        <v>0</v>
      </c>
      <c r="K49" s="39">
        <f>+'DATA ENTRY'!L32</f>
        <v>0</v>
      </c>
      <c r="L49" s="40">
        <f>+'DATA ENTRY'!M32</f>
        <v>0</v>
      </c>
    </row>
    <row r="50" spans="1:12" ht="17" thickTop="1" x14ac:dyDescent="0.2">
      <c r="C50" s="31"/>
      <c r="D50" s="31"/>
      <c r="E50" s="31"/>
      <c r="F50" s="31"/>
      <c r="G50" s="32"/>
      <c r="H50" s="31"/>
      <c r="I50" s="31"/>
      <c r="J50" s="31"/>
      <c r="K50" s="31"/>
      <c r="L50" s="32"/>
    </row>
    <row r="51" spans="1:12" ht="16" x14ac:dyDescent="0.2">
      <c r="A51" s="2" t="s">
        <v>16</v>
      </c>
      <c r="C51" s="31">
        <f>+'DATA ENTRY'!D20</f>
        <v>0</v>
      </c>
      <c r="D51" s="31">
        <f>+'DATA ENTRY'!E20</f>
        <v>0</v>
      </c>
      <c r="E51" s="31">
        <f>+'DATA ENTRY'!F20</f>
        <v>0</v>
      </c>
      <c r="F51" s="31">
        <f>+'DATA ENTRY'!G20</f>
        <v>0</v>
      </c>
      <c r="G51" s="32">
        <f>+'DATA ENTRY'!H20</f>
        <v>0</v>
      </c>
      <c r="H51" s="31">
        <f>+'DATA ENTRY'!I20</f>
        <v>0</v>
      </c>
      <c r="I51" s="31">
        <f>+'DATA ENTRY'!J20</f>
        <v>0</v>
      </c>
      <c r="J51" s="31">
        <f>+'DATA ENTRY'!K20</f>
        <v>0</v>
      </c>
      <c r="K51" s="31">
        <f>+'DATA ENTRY'!L20</f>
        <v>0</v>
      </c>
      <c r="L51" s="32">
        <f>+'DATA ENTRY'!M20</f>
        <v>0</v>
      </c>
    </row>
    <row r="52" spans="1:12" ht="16" x14ac:dyDescent="0.2">
      <c r="A52" s="2" t="s">
        <v>62</v>
      </c>
      <c r="C52" s="15">
        <f>+'DATA ENTRY'!D33</f>
        <v>0</v>
      </c>
      <c r="D52" s="15">
        <f>+'DATA ENTRY'!E33</f>
        <v>0</v>
      </c>
      <c r="E52" s="15">
        <f>+'DATA ENTRY'!F33</f>
        <v>0</v>
      </c>
      <c r="F52" s="15">
        <f>+'DATA ENTRY'!G33</f>
        <v>0</v>
      </c>
      <c r="G52" s="30">
        <f>IFERROR('DATA ENTRY'!H33,0)</f>
        <v>0</v>
      </c>
      <c r="H52" s="15">
        <f>+'DATA ENTRY'!I33</f>
        <v>0</v>
      </c>
      <c r="I52" s="15">
        <f>+'DATA ENTRY'!J33</f>
        <v>0</v>
      </c>
      <c r="J52" s="15">
        <f>+'DATA ENTRY'!K33</f>
        <v>0</v>
      </c>
      <c r="K52" s="15">
        <f>+'DATA ENTRY'!L33</f>
        <v>0</v>
      </c>
      <c r="L52" s="30">
        <f>IFERROR('DATA ENTRY'!M33,0)</f>
        <v>0</v>
      </c>
    </row>
    <row r="53" spans="1:12" ht="16" x14ac:dyDescent="0.2">
      <c r="C53" s="31"/>
      <c r="D53" s="31"/>
      <c r="E53" s="31"/>
      <c r="F53" s="31"/>
      <c r="G53" s="32"/>
      <c r="H53" s="31"/>
      <c r="I53" s="31"/>
      <c r="J53" s="31"/>
      <c r="K53" s="31"/>
      <c r="L53" s="32"/>
    </row>
    <row r="54" spans="1:12" ht="16" x14ac:dyDescent="0.2">
      <c r="C54" s="31"/>
      <c r="D54" s="31"/>
      <c r="E54" s="31"/>
      <c r="F54" s="31"/>
      <c r="G54" s="32"/>
      <c r="H54" s="31"/>
      <c r="I54" s="31"/>
      <c r="J54" s="31"/>
      <c r="K54" s="31"/>
      <c r="L54" s="32"/>
    </row>
    <row r="55" spans="1:12" ht="16" x14ac:dyDescent="0.2">
      <c r="G55" s="2"/>
      <c r="L55" s="2"/>
    </row>
    <row r="56" spans="1:12" ht="16" x14ac:dyDescent="0.2">
      <c r="G56" s="2"/>
      <c r="L56" s="2"/>
    </row>
    <row r="57" spans="1:12" ht="16" x14ac:dyDescent="0.2">
      <c r="G57" s="2"/>
      <c r="L57" s="2"/>
    </row>
    <row r="58" spans="1:12" ht="16" x14ac:dyDescent="0.2">
      <c r="G58" s="2"/>
      <c r="L58" s="2"/>
    </row>
    <row r="59" spans="1:12" ht="16" x14ac:dyDescent="0.2">
      <c r="G59" s="2"/>
      <c r="L59" s="2"/>
    </row>
    <row r="60" spans="1:12" ht="16" x14ac:dyDescent="0.2">
      <c r="G60" s="2"/>
      <c r="L60" s="2"/>
    </row>
    <row r="61" spans="1:12" ht="16" x14ac:dyDescent="0.2">
      <c r="G61" s="2"/>
      <c r="L61" s="2"/>
    </row>
    <row r="62" spans="1:12" ht="16" x14ac:dyDescent="0.2">
      <c r="G62" s="2"/>
      <c r="L62" s="2"/>
    </row>
    <row r="63" spans="1:12" ht="16" x14ac:dyDescent="0.2">
      <c r="G63" s="2"/>
      <c r="L63" s="2"/>
    </row>
    <row r="64" spans="1:12" ht="16" x14ac:dyDescent="0.2">
      <c r="G64" s="2"/>
      <c r="L64" s="2"/>
    </row>
    <row r="65" spans="7:12" ht="16" x14ac:dyDescent="0.2">
      <c r="G65" s="2"/>
      <c r="L65" s="2"/>
    </row>
    <row r="66" spans="7:12" ht="16" x14ac:dyDescent="0.2">
      <c r="G66" s="2"/>
      <c r="L66" s="2"/>
    </row>
    <row r="67" spans="7:12" ht="16" x14ac:dyDescent="0.2">
      <c r="G67" s="2"/>
      <c r="L67" s="2"/>
    </row>
    <row r="68" spans="7:12" ht="16" x14ac:dyDescent="0.2">
      <c r="G68" s="2"/>
      <c r="L68" s="2"/>
    </row>
    <row r="69" spans="7:12" ht="16" x14ac:dyDescent="0.2">
      <c r="G69" s="2"/>
      <c r="L69" s="2"/>
    </row>
    <row r="70" spans="7:12" ht="16" x14ac:dyDescent="0.2">
      <c r="G70" s="2"/>
      <c r="L70" s="2"/>
    </row>
    <row r="71" spans="7:12" ht="16" x14ac:dyDescent="0.2">
      <c r="G71" s="2"/>
      <c r="L71" s="2"/>
    </row>
    <row r="72" spans="7:12" ht="16" x14ac:dyDescent="0.2">
      <c r="G72" s="2"/>
      <c r="L72" s="2"/>
    </row>
    <row r="73" spans="7:12" ht="16" x14ac:dyDescent="0.2">
      <c r="G73" s="2"/>
      <c r="L73" s="2"/>
    </row>
    <row r="74" spans="7:12" ht="16" x14ac:dyDescent="0.2">
      <c r="G74" s="2"/>
      <c r="L74" s="2"/>
    </row>
    <row r="75" spans="7:12" ht="16" x14ac:dyDescent="0.2">
      <c r="G75" s="2"/>
      <c r="L75" s="2"/>
    </row>
    <row r="76" spans="7:12" ht="16" x14ac:dyDescent="0.2">
      <c r="G76" s="2"/>
      <c r="L76" s="2"/>
    </row>
    <row r="77" spans="7:12" ht="16" x14ac:dyDescent="0.2">
      <c r="G77" s="2"/>
      <c r="L77" s="2"/>
    </row>
    <row r="78" spans="7:12" ht="16" x14ac:dyDescent="0.2">
      <c r="G78" s="2"/>
      <c r="L78" s="2"/>
    </row>
    <row r="79" spans="7:12" ht="16" x14ac:dyDescent="0.2">
      <c r="G79" s="2"/>
      <c r="L79" s="2"/>
    </row>
    <row r="80" spans="7:12" ht="16" x14ac:dyDescent="0.2">
      <c r="G80" s="2"/>
      <c r="L80" s="2"/>
    </row>
    <row r="81" spans="7:12" ht="16" x14ac:dyDescent="0.2">
      <c r="G81" s="2"/>
      <c r="L81" s="2"/>
    </row>
    <row r="82" spans="7:12" ht="16" x14ac:dyDescent="0.2">
      <c r="G82" s="2"/>
      <c r="L82" s="2"/>
    </row>
    <row r="83" spans="7:12" ht="16" x14ac:dyDescent="0.2">
      <c r="G83" s="2"/>
      <c r="L83" s="2"/>
    </row>
    <row r="84" spans="7:12" ht="16" x14ac:dyDescent="0.2">
      <c r="G84" s="2"/>
      <c r="L84" s="2"/>
    </row>
    <row r="85" spans="7:12" ht="16" x14ac:dyDescent="0.2">
      <c r="G85" s="2"/>
      <c r="L85" s="2"/>
    </row>
    <row r="86" spans="7:12" ht="16" x14ac:dyDescent="0.2">
      <c r="G86" s="2"/>
      <c r="L86" s="2"/>
    </row>
    <row r="87" spans="7:12" ht="16" x14ac:dyDescent="0.2">
      <c r="G87" s="2"/>
      <c r="L87" s="2"/>
    </row>
    <row r="88" spans="7:12" ht="16" x14ac:dyDescent="0.2">
      <c r="G88" s="2"/>
      <c r="L88" s="2"/>
    </row>
    <row r="89" spans="7:12" ht="16" x14ac:dyDescent="0.2">
      <c r="G89" s="2"/>
      <c r="L89" s="2"/>
    </row>
    <row r="90" spans="7:12" ht="16" x14ac:dyDescent="0.2">
      <c r="G90" s="2"/>
      <c r="L90" s="2"/>
    </row>
    <row r="91" spans="7:12" ht="16" x14ac:dyDescent="0.2">
      <c r="G91" s="2"/>
      <c r="L91" s="2"/>
    </row>
    <row r="92" spans="7:12" ht="16" x14ac:dyDescent="0.2">
      <c r="G92" s="2"/>
      <c r="L92" s="2"/>
    </row>
    <row r="93" spans="7:12" ht="16" x14ac:dyDescent="0.2">
      <c r="G93" s="2"/>
      <c r="L93" s="2"/>
    </row>
    <row r="94" spans="7:12" ht="16" x14ac:dyDescent="0.2">
      <c r="G94" s="2"/>
      <c r="L94" s="2"/>
    </row>
    <row r="95" spans="7:12" ht="16" x14ac:dyDescent="0.2">
      <c r="G95" s="2"/>
      <c r="L95" s="2"/>
    </row>
    <row r="96" spans="7:12" ht="16" x14ac:dyDescent="0.2">
      <c r="G96" s="2"/>
      <c r="L96" s="2"/>
    </row>
    <row r="97" spans="7:12" ht="16" x14ac:dyDescent="0.2">
      <c r="G97" s="2"/>
      <c r="L97" s="2"/>
    </row>
    <row r="98" spans="7:12" ht="16" x14ac:dyDescent="0.2">
      <c r="G98" s="2"/>
      <c r="L98" s="2"/>
    </row>
    <row r="99" spans="7:12" ht="16" x14ac:dyDescent="0.2">
      <c r="G99" s="2"/>
      <c r="L99" s="2"/>
    </row>
    <row r="100" spans="7:12" ht="16" x14ac:dyDescent="0.2">
      <c r="G100" s="2"/>
      <c r="L100" s="2"/>
    </row>
    <row r="101" spans="7:12" ht="16" x14ac:dyDescent="0.2">
      <c r="G101" s="2"/>
      <c r="L101" s="2"/>
    </row>
    <row r="102" spans="7:12" ht="16" x14ac:dyDescent="0.2">
      <c r="G102" s="2"/>
      <c r="L102" s="2"/>
    </row>
    <row r="103" spans="7:12" ht="16" x14ac:dyDescent="0.2">
      <c r="G103" s="2"/>
      <c r="L103" s="2"/>
    </row>
    <row r="104" spans="7:12" ht="16" x14ac:dyDescent="0.2">
      <c r="G104" s="2"/>
      <c r="L104" s="2"/>
    </row>
    <row r="105" spans="7:12" ht="16" x14ac:dyDescent="0.2">
      <c r="G105" s="2"/>
      <c r="L105" s="2"/>
    </row>
    <row r="106" spans="7:12" ht="16" x14ac:dyDescent="0.2">
      <c r="G106" s="2"/>
      <c r="L106" s="2"/>
    </row>
    <row r="107" spans="7:12" ht="16" x14ac:dyDescent="0.2">
      <c r="G107" s="2"/>
      <c r="L107" s="2"/>
    </row>
    <row r="108" spans="7:12" ht="16" x14ac:dyDescent="0.2">
      <c r="G108" s="2"/>
      <c r="L108" s="2"/>
    </row>
    <row r="109" spans="7:12" ht="16" x14ac:dyDescent="0.2">
      <c r="G109" s="2"/>
      <c r="L109" s="2"/>
    </row>
    <row r="110" spans="7:12" ht="16" x14ac:dyDescent="0.2">
      <c r="G110" s="2"/>
      <c r="L110" s="2"/>
    </row>
    <row r="111" spans="7:12" ht="16" x14ac:dyDescent="0.2">
      <c r="G111" s="2"/>
      <c r="L111" s="2"/>
    </row>
    <row r="112" spans="7:12" ht="16" x14ac:dyDescent="0.2">
      <c r="G112" s="2"/>
      <c r="L112" s="2"/>
    </row>
    <row r="113" spans="7:12" ht="16" x14ac:dyDescent="0.2">
      <c r="G113" s="2"/>
      <c r="L113" s="2"/>
    </row>
    <row r="114" spans="7:12" ht="16" x14ac:dyDescent="0.2">
      <c r="G114" s="2"/>
      <c r="L114" s="2"/>
    </row>
    <row r="115" spans="7:12" ht="16" x14ac:dyDescent="0.2">
      <c r="G115" s="2"/>
      <c r="L115" s="2"/>
    </row>
    <row r="116" spans="7:12" ht="16" x14ac:dyDescent="0.2">
      <c r="G116" s="2"/>
      <c r="L116" s="2"/>
    </row>
    <row r="117" spans="7:12" ht="16" x14ac:dyDescent="0.2">
      <c r="G117" s="2"/>
      <c r="L117" s="2"/>
    </row>
    <row r="118" spans="7:12" ht="16" x14ac:dyDescent="0.2">
      <c r="G118" s="2"/>
      <c r="L118" s="2"/>
    </row>
    <row r="119" spans="7:12" ht="16" x14ac:dyDescent="0.2">
      <c r="G119" s="2"/>
      <c r="L119" s="2"/>
    </row>
    <row r="120" spans="7:12" ht="16" x14ac:dyDescent="0.2">
      <c r="G120" s="2"/>
      <c r="L120" s="2"/>
    </row>
    <row r="121" spans="7:12" ht="16" x14ac:dyDescent="0.2">
      <c r="G121" s="2"/>
      <c r="L121" s="2"/>
    </row>
    <row r="122" spans="7:12" ht="16" x14ac:dyDescent="0.2">
      <c r="G122" s="2"/>
      <c r="L122" s="2"/>
    </row>
    <row r="123" spans="7:12" ht="16" x14ac:dyDescent="0.2">
      <c r="G123" s="2"/>
      <c r="L123" s="2"/>
    </row>
    <row r="124" spans="7:12" ht="16" x14ac:dyDescent="0.2">
      <c r="G124" s="2"/>
      <c r="L124" s="2"/>
    </row>
    <row r="125" spans="7:12" ht="16" x14ac:dyDescent="0.2">
      <c r="G125" s="2"/>
      <c r="L125" s="2"/>
    </row>
    <row r="126" spans="7:12" ht="16" x14ac:dyDescent="0.2">
      <c r="G126" s="2"/>
      <c r="L126" s="2"/>
    </row>
    <row r="127" spans="7:12" ht="16" x14ac:dyDescent="0.2">
      <c r="G127" s="2"/>
      <c r="L127" s="2"/>
    </row>
    <row r="128" spans="7:12" ht="16" x14ac:dyDescent="0.2">
      <c r="G128" s="2"/>
      <c r="L128" s="2"/>
    </row>
    <row r="129" spans="7:12" ht="16" x14ac:dyDescent="0.2">
      <c r="G129" s="2"/>
      <c r="L129" s="2"/>
    </row>
    <row r="130" spans="7:12" ht="16" x14ac:dyDescent="0.2">
      <c r="G130" s="2"/>
      <c r="L130" s="2"/>
    </row>
    <row r="131" spans="7:12" ht="16" x14ac:dyDescent="0.2">
      <c r="G131" s="2"/>
      <c r="L131" s="2"/>
    </row>
    <row r="132" spans="7:12" ht="16" x14ac:dyDescent="0.2">
      <c r="G132" s="2"/>
      <c r="L132" s="2"/>
    </row>
    <row r="133" spans="7:12" ht="16" x14ac:dyDescent="0.2">
      <c r="G133" s="2"/>
      <c r="L133" s="2"/>
    </row>
    <row r="134" spans="7:12" ht="16" x14ac:dyDescent="0.2">
      <c r="G134" s="2"/>
      <c r="L134" s="2"/>
    </row>
    <row r="135" spans="7:12" ht="16" x14ac:dyDescent="0.2">
      <c r="G135" s="2"/>
      <c r="L135" s="2"/>
    </row>
    <row r="136" spans="7:12" ht="16" x14ac:dyDescent="0.2">
      <c r="G136" s="2"/>
      <c r="L136" s="2"/>
    </row>
    <row r="137" spans="7:12" ht="16" x14ac:dyDescent="0.2">
      <c r="G137" s="2"/>
      <c r="L137" s="2"/>
    </row>
    <row r="138" spans="7:12" ht="16" x14ac:dyDescent="0.2">
      <c r="G138" s="2"/>
      <c r="L138" s="2"/>
    </row>
    <row r="139" spans="7:12" ht="16" x14ac:dyDescent="0.2">
      <c r="G139" s="2"/>
      <c r="L139" s="2"/>
    </row>
    <row r="140" spans="7:12" ht="16" x14ac:dyDescent="0.2">
      <c r="G140" s="2"/>
      <c r="L140" s="2"/>
    </row>
    <row r="141" spans="7:12" ht="16" x14ac:dyDescent="0.2">
      <c r="G141" s="2"/>
      <c r="L141" s="2"/>
    </row>
    <row r="142" spans="7:12" ht="16" x14ac:dyDescent="0.2">
      <c r="G142" s="2"/>
      <c r="L142" s="2"/>
    </row>
    <row r="143" spans="7:12" ht="16" x14ac:dyDescent="0.2">
      <c r="G143" s="2"/>
      <c r="L143" s="2"/>
    </row>
    <row r="144" spans="7:12" ht="16" x14ac:dyDescent="0.2">
      <c r="G144" s="2"/>
      <c r="L144" s="2"/>
    </row>
    <row r="145" spans="7:12" ht="16" x14ac:dyDescent="0.2">
      <c r="G145" s="2"/>
      <c r="L145" s="2"/>
    </row>
    <row r="146" spans="7:12" ht="16" x14ac:dyDescent="0.2">
      <c r="G146" s="2"/>
      <c r="L146" s="2"/>
    </row>
    <row r="147" spans="7:12" ht="16" x14ac:dyDescent="0.2">
      <c r="G147" s="2"/>
      <c r="L147" s="2"/>
    </row>
    <row r="148" spans="7:12" ht="16" x14ac:dyDescent="0.2">
      <c r="G148" s="2"/>
      <c r="L148" s="2"/>
    </row>
    <row r="149" spans="7:12" ht="16" x14ac:dyDescent="0.2">
      <c r="G149" s="2"/>
      <c r="L149" s="2"/>
    </row>
    <row r="150" spans="7:12" ht="16" x14ac:dyDescent="0.2">
      <c r="G150" s="2"/>
      <c r="L150" s="2"/>
    </row>
    <row r="151" spans="7:12" ht="16" x14ac:dyDescent="0.2">
      <c r="G151" s="2"/>
      <c r="L151" s="2"/>
    </row>
    <row r="152" spans="7:12" ht="16" x14ac:dyDescent="0.2">
      <c r="G152" s="2"/>
      <c r="L152" s="2"/>
    </row>
    <row r="153" spans="7:12" ht="16" x14ac:dyDescent="0.2">
      <c r="G153" s="2"/>
      <c r="L153" s="2"/>
    </row>
    <row r="154" spans="7:12" ht="16" x14ac:dyDescent="0.2">
      <c r="G154" s="2"/>
      <c r="L154" s="2"/>
    </row>
    <row r="155" spans="7:12" ht="16" x14ac:dyDescent="0.2">
      <c r="G155" s="2"/>
      <c r="L155" s="2"/>
    </row>
    <row r="156" spans="7:12" ht="16" x14ac:dyDescent="0.2">
      <c r="G156" s="2"/>
      <c r="L156" s="2"/>
    </row>
    <row r="157" spans="7:12" ht="16" x14ac:dyDescent="0.2">
      <c r="G157" s="2"/>
      <c r="L157" s="2"/>
    </row>
    <row r="158" spans="7:12" ht="16" x14ac:dyDescent="0.2">
      <c r="G158" s="2"/>
      <c r="L158" s="2"/>
    </row>
    <row r="159" spans="7:12" ht="16" x14ac:dyDescent="0.2">
      <c r="G159" s="2"/>
      <c r="L159" s="2"/>
    </row>
    <row r="160" spans="7:12" ht="16" x14ac:dyDescent="0.2">
      <c r="G160" s="2"/>
      <c r="L160" s="2"/>
    </row>
    <row r="161" spans="7:12" ht="16" x14ac:dyDescent="0.2">
      <c r="G161" s="2"/>
      <c r="L161" s="2"/>
    </row>
    <row r="162" spans="7:12" ht="16" x14ac:dyDescent="0.2">
      <c r="G162" s="2"/>
      <c r="L162" s="2"/>
    </row>
    <row r="163" spans="7:12" ht="16" x14ac:dyDescent="0.2">
      <c r="G163" s="2"/>
      <c r="L163" s="2"/>
    </row>
    <row r="164" spans="7:12" ht="16" x14ac:dyDescent="0.2">
      <c r="G164" s="2"/>
      <c r="L164" s="2"/>
    </row>
    <row r="165" spans="7:12" ht="16" x14ac:dyDescent="0.2">
      <c r="G165" s="2"/>
      <c r="L165" s="2"/>
    </row>
    <row r="166" spans="7:12" ht="16" x14ac:dyDescent="0.2">
      <c r="G166" s="2"/>
      <c r="L166" s="2"/>
    </row>
    <row r="167" spans="7:12" ht="16" x14ac:dyDescent="0.2">
      <c r="G167" s="2"/>
      <c r="L167" s="2"/>
    </row>
    <row r="168" spans="7:12" ht="16" x14ac:dyDescent="0.2">
      <c r="G168" s="2"/>
      <c r="L168" s="2"/>
    </row>
    <row r="169" spans="7:12" ht="16" x14ac:dyDescent="0.2">
      <c r="G169" s="2"/>
      <c r="L169" s="2"/>
    </row>
    <row r="170" spans="7:12" ht="16" x14ac:dyDescent="0.2">
      <c r="G170" s="2"/>
      <c r="L170" s="2"/>
    </row>
    <row r="171" spans="7:12" ht="16" x14ac:dyDescent="0.2">
      <c r="G171" s="2"/>
      <c r="L171" s="2"/>
    </row>
    <row r="172" spans="7:12" ht="16" x14ac:dyDescent="0.2">
      <c r="G172" s="2"/>
      <c r="L172" s="2"/>
    </row>
    <row r="173" spans="7:12" ht="16" x14ac:dyDescent="0.2">
      <c r="G173" s="2"/>
      <c r="L173" s="2"/>
    </row>
    <row r="174" spans="7:12" ht="16" x14ac:dyDescent="0.2">
      <c r="G174" s="2"/>
      <c r="L174" s="2"/>
    </row>
    <row r="175" spans="7:12" ht="16" x14ac:dyDescent="0.2">
      <c r="G175" s="2"/>
      <c r="L175" s="2"/>
    </row>
    <row r="176" spans="7:12" ht="16" x14ac:dyDescent="0.2">
      <c r="G176" s="2"/>
      <c r="L176" s="2"/>
    </row>
    <row r="177" spans="7:12" ht="16" x14ac:dyDescent="0.2">
      <c r="G177" s="2"/>
      <c r="L177" s="2"/>
    </row>
    <row r="178" spans="7:12" ht="16" x14ac:dyDescent="0.2">
      <c r="G178" s="2"/>
      <c r="L178" s="2"/>
    </row>
    <row r="179" spans="7:12" ht="16" x14ac:dyDescent="0.2">
      <c r="G179" s="2"/>
      <c r="L179" s="2"/>
    </row>
    <row r="180" spans="7:12" ht="16" x14ac:dyDescent="0.2">
      <c r="G180" s="2"/>
      <c r="L180" s="2"/>
    </row>
    <row r="181" spans="7:12" ht="16" x14ac:dyDescent="0.2">
      <c r="G181" s="2"/>
      <c r="L181" s="2"/>
    </row>
    <row r="182" spans="7:12" ht="16" x14ac:dyDescent="0.2">
      <c r="G182" s="2"/>
      <c r="L182" s="2"/>
    </row>
    <row r="183" spans="7:12" ht="16" x14ac:dyDescent="0.2">
      <c r="G183" s="2"/>
      <c r="L183" s="2"/>
    </row>
    <row r="184" spans="7:12" ht="16" x14ac:dyDescent="0.2">
      <c r="G184" s="2"/>
      <c r="L184" s="2"/>
    </row>
    <row r="185" spans="7:12" ht="16" x14ac:dyDescent="0.2">
      <c r="G185" s="2"/>
      <c r="L185" s="2"/>
    </row>
    <row r="186" spans="7:12" ht="16" x14ac:dyDescent="0.2">
      <c r="G186" s="2"/>
      <c r="L186" s="2"/>
    </row>
    <row r="187" spans="7:12" ht="16" x14ac:dyDescent="0.2">
      <c r="G187" s="2"/>
      <c r="L187" s="2"/>
    </row>
    <row r="188" spans="7:12" ht="16" x14ac:dyDescent="0.2">
      <c r="G188" s="2"/>
      <c r="L188" s="2"/>
    </row>
    <row r="189" spans="7:12" ht="16" x14ac:dyDescent="0.2">
      <c r="G189" s="2"/>
      <c r="L189" s="2"/>
    </row>
    <row r="190" spans="7:12" ht="16" x14ac:dyDescent="0.2">
      <c r="G190" s="2"/>
      <c r="L190" s="2"/>
    </row>
    <row r="191" spans="7:12" ht="16" x14ac:dyDescent="0.2">
      <c r="G191" s="2"/>
      <c r="L191" s="2"/>
    </row>
    <row r="192" spans="7:12" ht="16" x14ac:dyDescent="0.2">
      <c r="G192" s="2"/>
      <c r="L192" s="2"/>
    </row>
    <row r="193" spans="7:12" ht="16" x14ac:dyDescent="0.2">
      <c r="G193" s="2"/>
      <c r="L193" s="2"/>
    </row>
    <row r="194" spans="7:12" ht="16" x14ac:dyDescent="0.2">
      <c r="G194" s="2"/>
      <c r="L194" s="2"/>
    </row>
    <row r="195" spans="7:12" ht="16" x14ac:dyDescent="0.2">
      <c r="G195" s="2"/>
      <c r="L195" s="2"/>
    </row>
    <row r="196" spans="7:12" ht="16" x14ac:dyDescent="0.2">
      <c r="G196" s="2"/>
      <c r="L196" s="2"/>
    </row>
    <row r="197" spans="7:12" ht="16" x14ac:dyDescent="0.2">
      <c r="G197" s="2"/>
      <c r="L197" s="2"/>
    </row>
    <row r="198" spans="7:12" ht="16" x14ac:dyDescent="0.2">
      <c r="G198" s="2"/>
      <c r="L198" s="2"/>
    </row>
    <row r="199" spans="7:12" ht="16" x14ac:dyDescent="0.2">
      <c r="G199" s="2"/>
      <c r="L199" s="2"/>
    </row>
    <row r="200" spans="7:12" ht="16" x14ac:dyDescent="0.2">
      <c r="G200" s="2"/>
      <c r="L200" s="2"/>
    </row>
    <row r="201" spans="7:12" ht="16" x14ac:dyDescent="0.2">
      <c r="G201" s="2"/>
      <c r="L201" s="2"/>
    </row>
    <row r="202" spans="7:12" ht="16" x14ac:dyDescent="0.2">
      <c r="G202" s="2"/>
      <c r="L202" s="2"/>
    </row>
    <row r="203" spans="7:12" ht="16" x14ac:dyDescent="0.2">
      <c r="G203" s="2"/>
      <c r="L203" s="2"/>
    </row>
    <row r="204" spans="7:12" ht="16" x14ac:dyDescent="0.2">
      <c r="G204" s="2"/>
      <c r="L204" s="2"/>
    </row>
    <row r="205" spans="7:12" ht="16" x14ac:dyDescent="0.2">
      <c r="G205" s="2"/>
      <c r="L205" s="2"/>
    </row>
    <row r="206" spans="7:12" ht="16" x14ac:dyDescent="0.2">
      <c r="G206" s="2"/>
      <c r="L206" s="2"/>
    </row>
    <row r="207" spans="7:12" ht="16" x14ac:dyDescent="0.2">
      <c r="G207" s="2"/>
      <c r="L207" s="2"/>
    </row>
    <row r="208" spans="7:12" ht="16" x14ac:dyDescent="0.2">
      <c r="G208" s="2"/>
      <c r="L208" s="2"/>
    </row>
    <row r="209" spans="7:12" ht="16" x14ac:dyDescent="0.2">
      <c r="G209" s="2"/>
      <c r="L209" s="2"/>
    </row>
    <row r="210" spans="7:12" ht="16" x14ac:dyDescent="0.2">
      <c r="G210" s="2"/>
      <c r="L210" s="2"/>
    </row>
    <row r="211" spans="7:12" ht="16" x14ac:dyDescent="0.2">
      <c r="G211" s="2"/>
      <c r="L211" s="2"/>
    </row>
    <row r="212" spans="7:12" ht="16" x14ac:dyDescent="0.2">
      <c r="G212" s="2"/>
      <c r="L212" s="2"/>
    </row>
    <row r="213" spans="7:12" ht="16" x14ac:dyDescent="0.2">
      <c r="G213" s="2"/>
      <c r="L213" s="2"/>
    </row>
    <row r="214" spans="7:12" ht="16" x14ac:dyDescent="0.2">
      <c r="G214" s="2"/>
      <c r="L214" s="2"/>
    </row>
    <row r="215" spans="7:12" ht="16" x14ac:dyDescent="0.2">
      <c r="G215" s="2"/>
      <c r="L215" s="2"/>
    </row>
    <row r="216" spans="7:12" ht="16" x14ac:dyDescent="0.2">
      <c r="G216" s="2"/>
      <c r="L216" s="2"/>
    </row>
    <row r="217" spans="7:12" ht="16" x14ac:dyDescent="0.2">
      <c r="G217" s="2"/>
      <c r="L217" s="2"/>
    </row>
    <row r="218" spans="7:12" ht="16" x14ac:dyDescent="0.2">
      <c r="G218" s="2"/>
      <c r="L218" s="2"/>
    </row>
    <row r="219" spans="7:12" ht="16" x14ac:dyDescent="0.2">
      <c r="G219" s="2"/>
      <c r="L219" s="2"/>
    </row>
    <row r="220" spans="7:12" ht="16" x14ac:dyDescent="0.2">
      <c r="G220" s="2"/>
      <c r="L220" s="2"/>
    </row>
    <row r="221" spans="7:12" ht="16" x14ac:dyDescent="0.2">
      <c r="G221" s="2"/>
      <c r="L221" s="2"/>
    </row>
    <row r="222" spans="7:12" ht="16" x14ac:dyDescent="0.2">
      <c r="G222" s="2"/>
      <c r="L222" s="2"/>
    </row>
    <row r="223" spans="7:12" ht="16" x14ac:dyDescent="0.2">
      <c r="G223" s="2"/>
      <c r="L223" s="2"/>
    </row>
    <row r="224" spans="7:12" ht="16" x14ac:dyDescent="0.2">
      <c r="G224" s="2"/>
      <c r="L224" s="2"/>
    </row>
    <row r="225" spans="7:12" ht="16" x14ac:dyDescent="0.2">
      <c r="G225" s="2"/>
      <c r="L225" s="2"/>
    </row>
    <row r="226" spans="7:12" ht="16" x14ac:dyDescent="0.2">
      <c r="G226" s="2"/>
      <c r="L226" s="2"/>
    </row>
    <row r="227" spans="7:12" ht="16" x14ac:dyDescent="0.2">
      <c r="G227" s="2"/>
      <c r="L227" s="2"/>
    </row>
    <row r="228" spans="7:12" ht="16" x14ac:dyDescent="0.2">
      <c r="G228" s="2"/>
      <c r="L228" s="2"/>
    </row>
    <row r="229" spans="7:12" ht="16" x14ac:dyDescent="0.2">
      <c r="G229" s="2"/>
      <c r="L229" s="2"/>
    </row>
    <row r="230" spans="7:12" ht="16" x14ac:dyDescent="0.2">
      <c r="G230" s="2"/>
      <c r="L230" s="2"/>
    </row>
    <row r="231" spans="7:12" ht="16" x14ac:dyDescent="0.2">
      <c r="G231" s="2"/>
      <c r="L231" s="2"/>
    </row>
    <row r="232" spans="7:12" ht="16" x14ac:dyDescent="0.2">
      <c r="G232" s="2"/>
      <c r="L232" s="2"/>
    </row>
    <row r="233" spans="7:12" ht="16" x14ac:dyDescent="0.2">
      <c r="G233" s="2"/>
      <c r="L233" s="2"/>
    </row>
    <row r="234" spans="7:12" ht="16" x14ac:dyDescent="0.2">
      <c r="G234" s="2"/>
      <c r="L234" s="2"/>
    </row>
    <row r="235" spans="7:12" ht="16" x14ac:dyDescent="0.2">
      <c r="G235" s="2"/>
      <c r="L235" s="2"/>
    </row>
    <row r="236" spans="7:12" ht="16" x14ac:dyDescent="0.2">
      <c r="G236" s="2"/>
      <c r="L236" s="2"/>
    </row>
    <row r="237" spans="7:12" ht="16" x14ac:dyDescent="0.2">
      <c r="G237" s="2"/>
      <c r="L237" s="2"/>
    </row>
    <row r="238" spans="7:12" ht="16" x14ac:dyDescent="0.2">
      <c r="G238" s="2"/>
      <c r="L238" s="2"/>
    </row>
    <row r="239" spans="7:12" ht="16" x14ac:dyDescent="0.2">
      <c r="G239" s="2"/>
      <c r="L239" s="2"/>
    </row>
    <row r="240" spans="7:12" ht="16" x14ac:dyDescent="0.2">
      <c r="G240" s="2"/>
      <c r="L240" s="2"/>
    </row>
    <row r="241" spans="7:12" ht="16" x14ac:dyDescent="0.2">
      <c r="G241" s="2"/>
      <c r="L241" s="2"/>
    </row>
    <row r="242" spans="7:12" ht="16" x14ac:dyDescent="0.2">
      <c r="G242" s="2"/>
      <c r="L242" s="2"/>
    </row>
    <row r="243" spans="7:12" ht="16" x14ac:dyDescent="0.2">
      <c r="G243" s="2"/>
      <c r="L243" s="2"/>
    </row>
    <row r="244" spans="7:12" ht="16" x14ac:dyDescent="0.2">
      <c r="G244" s="2"/>
      <c r="L244" s="2"/>
    </row>
    <row r="245" spans="7:12" ht="16" x14ac:dyDescent="0.2">
      <c r="G245" s="2"/>
      <c r="L245" s="2"/>
    </row>
    <row r="246" spans="7:12" ht="16" x14ac:dyDescent="0.2">
      <c r="G246" s="2"/>
      <c r="L246" s="2"/>
    </row>
    <row r="247" spans="7:12" ht="16" x14ac:dyDescent="0.2">
      <c r="G247" s="2"/>
      <c r="L247" s="2"/>
    </row>
    <row r="248" spans="7:12" ht="16" x14ac:dyDescent="0.2">
      <c r="G248" s="2"/>
      <c r="L248" s="2"/>
    </row>
    <row r="249" spans="7:12" ht="16" x14ac:dyDescent="0.2">
      <c r="G249" s="2"/>
      <c r="L249" s="2"/>
    </row>
    <row r="250" spans="7:12" ht="16" x14ac:dyDescent="0.2">
      <c r="G250" s="2"/>
      <c r="L250" s="2"/>
    </row>
    <row r="251" spans="7:12" ht="16" x14ac:dyDescent="0.2">
      <c r="G251" s="2"/>
      <c r="L251" s="2"/>
    </row>
    <row r="252" spans="7:12" ht="16" x14ac:dyDescent="0.2">
      <c r="G252" s="2"/>
      <c r="L252" s="2"/>
    </row>
    <row r="253" spans="7:12" ht="16" x14ac:dyDescent="0.2">
      <c r="G253" s="2"/>
      <c r="L253" s="2"/>
    </row>
    <row r="254" spans="7:12" ht="16" x14ac:dyDescent="0.2">
      <c r="G254" s="2"/>
      <c r="L254" s="2"/>
    </row>
    <row r="255" spans="7:12" ht="16" x14ac:dyDescent="0.2">
      <c r="G255" s="2"/>
      <c r="L255" s="2"/>
    </row>
    <row r="256" spans="7:12" ht="16" x14ac:dyDescent="0.2">
      <c r="G256" s="2"/>
      <c r="L256" s="2"/>
    </row>
    <row r="257" spans="7:12" ht="16" x14ac:dyDescent="0.2">
      <c r="G257" s="2"/>
      <c r="L257" s="2"/>
    </row>
    <row r="258" spans="7:12" ht="16" x14ac:dyDescent="0.2">
      <c r="G258" s="2"/>
      <c r="L258" s="2"/>
    </row>
    <row r="259" spans="7:12" ht="16" x14ac:dyDescent="0.2">
      <c r="G259" s="2"/>
      <c r="L259" s="2"/>
    </row>
    <row r="260" spans="7:12" ht="16" x14ac:dyDescent="0.2">
      <c r="G260" s="2"/>
      <c r="L260" s="2"/>
    </row>
    <row r="261" spans="7:12" ht="16" x14ac:dyDescent="0.2">
      <c r="G261" s="2"/>
      <c r="L261" s="2"/>
    </row>
    <row r="262" spans="7:12" ht="16" x14ac:dyDescent="0.2">
      <c r="G262" s="2"/>
      <c r="L262" s="2"/>
    </row>
    <row r="263" spans="7:12" ht="16" x14ac:dyDescent="0.2">
      <c r="G263" s="2"/>
      <c r="L263" s="2"/>
    </row>
    <row r="264" spans="7:12" ht="16" x14ac:dyDescent="0.2">
      <c r="G264" s="2"/>
      <c r="L264" s="2"/>
    </row>
    <row r="265" spans="7:12" ht="16" x14ac:dyDescent="0.2">
      <c r="G265" s="2"/>
      <c r="L265" s="2"/>
    </row>
    <row r="266" spans="7:12" ht="16" x14ac:dyDescent="0.2">
      <c r="G266" s="2"/>
      <c r="L266" s="2"/>
    </row>
    <row r="267" spans="7:12" ht="16" x14ac:dyDescent="0.2">
      <c r="G267" s="2"/>
      <c r="L267" s="2"/>
    </row>
    <row r="268" spans="7:12" ht="16" x14ac:dyDescent="0.2">
      <c r="G268" s="2"/>
      <c r="L268" s="2"/>
    </row>
    <row r="269" spans="7:12" ht="16" x14ac:dyDescent="0.2">
      <c r="G269" s="2"/>
      <c r="L269" s="2"/>
    </row>
    <row r="270" spans="7:12" ht="16" x14ac:dyDescent="0.2">
      <c r="G270" s="2"/>
      <c r="L270" s="2"/>
    </row>
    <row r="271" spans="7:12" ht="16" x14ac:dyDescent="0.2">
      <c r="G271" s="2"/>
      <c r="L271" s="2"/>
    </row>
    <row r="272" spans="7:12" ht="16" x14ac:dyDescent="0.2">
      <c r="G272" s="2"/>
      <c r="L272" s="2"/>
    </row>
    <row r="273" spans="7:12" ht="16" x14ac:dyDescent="0.2">
      <c r="G273" s="2"/>
      <c r="L273" s="2"/>
    </row>
    <row r="274" spans="7:12" ht="16" x14ac:dyDescent="0.2">
      <c r="G274" s="2"/>
      <c r="L274" s="2"/>
    </row>
    <row r="275" spans="7:12" ht="16" x14ac:dyDescent="0.2">
      <c r="G275" s="2"/>
      <c r="L275" s="2"/>
    </row>
    <row r="276" spans="7:12" ht="16" x14ac:dyDescent="0.2">
      <c r="G276" s="2"/>
      <c r="L276" s="2"/>
    </row>
    <row r="277" spans="7:12" ht="16" x14ac:dyDescent="0.2">
      <c r="G277" s="2"/>
      <c r="L277" s="2"/>
    </row>
    <row r="278" spans="7:12" ht="16" x14ac:dyDescent="0.2">
      <c r="G278" s="2"/>
      <c r="L278" s="2"/>
    </row>
    <row r="279" spans="7:12" ht="16" x14ac:dyDescent="0.2">
      <c r="G279" s="2"/>
      <c r="L279" s="2"/>
    </row>
    <row r="280" spans="7:12" ht="16" x14ac:dyDescent="0.2">
      <c r="G280" s="2"/>
      <c r="L280" s="2"/>
    </row>
    <row r="281" spans="7:12" ht="16" x14ac:dyDescent="0.2">
      <c r="G281" s="2"/>
      <c r="L281" s="2"/>
    </row>
    <row r="282" spans="7:12" ht="16" x14ac:dyDescent="0.2">
      <c r="G282" s="2"/>
      <c r="L282" s="2"/>
    </row>
    <row r="283" spans="7:12" ht="16" x14ac:dyDescent="0.2">
      <c r="G283" s="2"/>
      <c r="L283" s="2"/>
    </row>
    <row r="284" spans="7:12" ht="16" x14ac:dyDescent="0.2">
      <c r="G284" s="2"/>
      <c r="L284" s="2"/>
    </row>
    <row r="285" spans="7:12" ht="16" x14ac:dyDescent="0.2">
      <c r="G285" s="2"/>
      <c r="L285" s="2"/>
    </row>
    <row r="286" spans="7:12" ht="16" x14ac:dyDescent="0.2">
      <c r="G286" s="2"/>
      <c r="L286" s="2"/>
    </row>
    <row r="287" spans="7:12" ht="16" x14ac:dyDescent="0.2">
      <c r="G287" s="2"/>
      <c r="L287" s="2"/>
    </row>
    <row r="288" spans="7:12" ht="16" x14ac:dyDescent="0.2">
      <c r="G288" s="2"/>
      <c r="L288" s="2"/>
    </row>
    <row r="289" spans="7:12" ht="16" x14ac:dyDescent="0.2">
      <c r="G289" s="2"/>
      <c r="L289" s="2"/>
    </row>
    <row r="290" spans="7:12" ht="16" x14ac:dyDescent="0.2">
      <c r="G290" s="2"/>
      <c r="L290" s="2"/>
    </row>
    <row r="291" spans="7:12" ht="16" x14ac:dyDescent="0.2">
      <c r="G291" s="2"/>
      <c r="L291" s="2"/>
    </row>
    <row r="292" spans="7:12" ht="16" x14ac:dyDescent="0.2">
      <c r="G292" s="2"/>
      <c r="L292" s="2"/>
    </row>
    <row r="293" spans="7:12" ht="16" x14ac:dyDescent="0.2">
      <c r="G293" s="2"/>
      <c r="L293" s="2"/>
    </row>
    <row r="294" spans="7:12" ht="16" x14ac:dyDescent="0.2">
      <c r="G294" s="2"/>
      <c r="L294" s="2"/>
    </row>
    <row r="295" spans="7:12" ht="16" x14ac:dyDescent="0.2">
      <c r="G295" s="2"/>
      <c r="L295" s="2"/>
    </row>
    <row r="296" spans="7:12" ht="16" x14ac:dyDescent="0.2">
      <c r="G296" s="2"/>
      <c r="L296" s="2"/>
    </row>
    <row r="297" spans="7:12" ht="16" x14ac:dyDescent="0.2">
      <c r="G297" s="2"/>
      <c r="L297" s="2"/>
    </row>
    <row r="298" spans="7:12" ht="16" x14ac:dyDescent="0.2">
      <c r="G298" s="2"/>
      <c r="L298" s="2"/>
    </row>
    <row r="299" spans="7:12" ht="16" x14ac:dyDescent="0.2">
      <c r="G299" s="2"/>
      <c r="L299" s="2"/>
    </row>
    <row r="300" spans="7:12" ht="16" x14ac:dyDescent="0.2">
      <c r="G300" s="2"/>
      <c r="L300" s="2"/>
    </row>
    <row r="301" spans="7:12" ht="16" x14ac:dyDescent="0.2">
      <c r="G301" s="2"/>
      <c r="L301" s="2"/>
    </row>
    <row r="302" spans="7:12" ht="16" x14ac:dyDescent="0.2">
      <c r="G302" s="2"/>
      <c r="L302" s="2"/>
    </row>
    <row r="303" spans="7:12" ht="16" x14ac:dyDescent="0.2">
      <c r="G303" s="2"/>
      <c r="L303" s="2"/>
    </row>
    <row r="304" spans="7:12" ht="16" x14ac:dyDescent="0.2">
      <c r="G304" s="2"/>
      <c r="L304" s="2"/>
    </row>
    <row r="305" spans="7:12" ht="16" x14ac:dyDescent="0.2">
      <c r="G305" s="2"/>
      <c r="L305" s="2"/>
    </row>
    <row r="306" spans="7:12" ht="16" x14ac:dyDescent="0.2">
      <c r="G306" s="2"/>
      <c r="L306" s="2"/>
    </row>
    <row r="307" spans="7:12" ht="16" x14ac:dyDescent="0.2">
      <c r="G307" s="2"/>
      <c r="L307" s="2"/>
    </row>
    <row r="308" spans="7:12" ht="16" x14ac:dyDescent="0.2">
      <c r="G308" s="2"/>
      <c r="L308" s="2"/>
    </row>
    <row r="309" spans="7:12" ht="16" x14ac:dyDescent="0.2">
      <c r="G309" s="2"/>
      <c r="L309" s="2"/>
    </row>
    <row r="310" spans="7:12" ht="16" x14ac:dyDescent="0.2">
      <c r="G310" s="2"/>
      <c r="L310" s="2"/>
    </row>
    <row r="311" spans="7:12" ht="16" x14ac:dyDescent="0.2">
      <c r="G311" s="2"/>
      <c r="L311" s="2"/>
    </row>
    <row r="312" spans="7:12" ht="16" x14ac:dyDescent="0.2">
      <c r="G312" s="2"/>
      <c r="L312" s="2"/>
    </row>
    <row r="313" spans="7:12" ht="16" x14ac:dyDescent="0.2">
      <c r="G313" s="2"/>
      <c r="L313" s="2"/>
    </row>
    <row r="314" spans="7:12" ht="16" x14ac:dyDescent="0.2">
      <c r="G314" s="2"/>
      <c r="L314" s="2"/>
    </row>
    <row r="315" spans="7:12" ht="16" x14ac:dyDescent="0.2">
      <c r="G315" s="2"/>
      <c r="L315" s="2"/>
    </row>
    <row r="316" spans="7:12" ht="16" x14ac:dyDescent="0.2">
      <c r="G316" s="2"/>
      <c r="L316" s="2"/>
    </row>
    <row r="317" spans="7:12" ht="16" x14ac:dyDescent="0.2">
      <c r="G317" s="2"/>
      <c r="L317" s="2"/>
    </row>
    <row r="318" spans="7:12" ht="16" x14ac:dyDescent="0.2">
      <c r="G318" s="2"/>
      <c r="L318" s="2"/>
    </row>
    <row r="319" spans="7:12" ht="16" x14ac:dyDescent="0.2">
      <c r="G319" s="2"/>
      <c r="L319" s="2"/>
    </row>
    <row r="320" spans="7:12" ht="16" x14ac:dyDescent="0.2">
      <c r="G320" s="2"/>
      <c r="L320" s="2"/>
    </row>
    <row r="321" spans="7:12" ht="16" x14ac:dyDescent="0.2">
      <c r="G321" s="2"/>
      <c r="L321" s="2"/>
    </row>
    <row r="322" spans="7:12" ht="16" x14ac:dyDescent="0.2">
      <c r="G322" s="2"/>
      <c r="L322" s="2"/>
    </row>
    <row r="323" spans="7:12" ht="16" x14ac:dyDescent="0.2">
      <c r="G323" s="2"/>
      <c r="L323" s="2"/>
    </row>
    <row r="324" spans="7:12" ht="16" x14ac:dyDescent="0.2">
      <c r="G324" s="2"/>
      <c r="L324" s="2"/>
    </row>
    <row r="325" spans="7:12" ht="16" x14ac:dyDescent="0.2">
      <c r="G325" s="2"/>
      <c r="L325" s="2"/>
    </row>
    <row r="326" spans="7:12" ht="16" x14ac:dyDescent="0.2">
      <c r="G326" s="2"/>
      <c r="L326" s="2"/>
    </row>
    <row r="327" spans="7:12" ht="16" x14ac:dyDescent="0.2">
      <c r="G327" s="2"/>
      <c r="L327" s="2"/>
    </row>
    <row r="328" spans="7:12" ht="16" x14ac:dyDescent="0.2">
      <c r="G328" s="2"/>
      <c r="L328" s="2"/>
    </row>
    <row r="329" spans="7:12" ht="16" x14ac:dyDescent="0.2">
      <c r="G329" s="2"/>
      <c r="L329" s="2"/>
    </row>
    <row r="330" spans="7:12" ht="16" x14ac:dyDescent="0.2">
      <c r="G330" s="2"/>
      <c r="L330" s="2"/>
    </row>
    <row r="331" spans="7:12" ht="16" x14ac:dyDescent="0.2">
      <c r="G331" s="2"/>
      <c r="L331" s="2"/>
    </row>
    <row r="332" spans="7:12" ht="16" x14ac:dyDescent="0.2">
      <c r="G332" s="2"/>
      <c r="L332" s="2"/>
    </row>
    <row r="333" spans="7:12" ht="16" x14ac:dyDescent="0.2">
      <c r="G333" s="2"/>
      <c r="L333" s="2"/>
    </row>
    <row r="334" spans="7:12" ht="16" x14ac:dyDescent="0.2">
      <c r="G334" s="2"/>
      <c r="L334" s="2"/>
    </row>
    <row r="335" spans="7:12" ht="16" x14ac:dyDescent="0.2">
      <c r="G335" s="2"/>
      <c r="L335" s="2"/>
    </row>
    <row r="336" spans="7:12" ht="16" x14ac:dyDescent="0.2">
      <c r="G336" s="2"/>
      <c r="L336" s="2"/>
    </row>
    <row r="337" spans="7:12" ht="16" x14ac:dyDescent="0.2">
      <c r="G337" s="2"/>
      <c r="L337" s="2"/>
    </row>
    <row r="338" spans="7:12" ht="16" x14ac:dyDescent="0.2">
      <c r="G338" s="2"/>
      <c r="L338" s="2"/>
    </row>
    <row r="339" spans="7:12" ht="16" x14ac:dyDescent="0.2">
      <c r="G339" s="2"/>
      <c r="L339" s="2"/>
    </row>
    <row r="340" spans="7:12" ht="16" x14ac:dyDescent="0.2">
      <c r="G340" s="2"/>
      <c r="L340" s="2"/>
    </row>
    <row r="341" spans="7:12" ht="16" x14ac:dyDescent="0.2">
      <c r="G341" s="2"/>
      <c r="L341" s="2"/>
    </row>
    <row r="342" spans="7:12" ht="16" x14ac:dyDescent="0.2">
      <c r="G342" s="2"/>
      <c r="L342" s="2"/>
    </row>
    <row r="343" spans="7:12" ht="16" x14ac:dyDescent="0.2">
      <c r="G343" s="2"/>
      <c r="L343" s="2"/>
    </row>
    <row r="344" spans="7:12" ht="16" x14ac:dyDescent="0.2">
      <c r="G344" s="2"/>
      <c r="L344" s="2"/>
    </row>
    <row r="345" spans="7:12" ht="16" x14ac:dyDescent="0.2">
      <c r="G345" s="2"/>
      <c r="L345" s="2"/>
    </row>
    <row r="346" spans="7:12" ht="16" x14ac:dyDescent="0.2">
      <c r="G346" s="2"/>
      <c r="L346" s="2"/>
    </row>
    <row r="347" spans="7:12" ht="16" x14ac:dyDescent="0.2">
      <c r="G347" s="2"/>
      <c r="L347" s="2"/>
    </row>
    <row r="348" spans="7:12" ht="16" x14ac:dyDescent="0.2">
      <c r="G348" s="2"/>
      <c r="L348" s="2"/>
    </row>
    <row r="349" spans="7:12" ht="16" x14ac:dyDescent="0.2">
      <c r="G349" s="2"/>
      <c r="L349" s="2"/>
    </row>
    <row r="350" spans="7:12" ht="16" x14ac:dyDescent="0.2">
      <c r="G350" s="2"/>
      <c r="L350" s="2"/>
    </row>
    <row r="351" spans="7:12" ht="16" x14ac:dyDescent="0.2">
      <c r="G351" s="2"/>
      <c r="L351" s="2"/>
    </row>
    <row r="352" spans="7:12" ht="16" x14ac:dyDescent="0.2">
      <c r="G352" s="2"/>
      <c r="L352" s="2"/>
    </row>
    <row r="353" spans="7:12" ht="16" x14ac:dyDescent="0.2">
      <c r="G353" s="2"/>
      <c r="L353" s="2"/>
    </row>
    <row r="354" spans="7:12" ht="16" x14ac:dyDescent="0.2">
      <c r="G354" s="2"/>
      <c r="L354" s="2"/>
    </row>
    <row r="355" spans="7:12" ht="16" x14ac:dyDescent="0.2">
      <c r="G355" s="2"/>
      <c r="L355" s="2"/>
    </row>
    <row r="356" spans="7:12" ht="16" x14ac:dyDescent="0.2">
      <c r="G356" s="2"/>
      <c r="L356" s="2"/>
    </row>
    <row r="357" spans="7:12" ht="16" x14ac:dyDescent="0.2">
      <c r="G357" s="2"/>
      <c r="L357" s="2"/>
    </row>
    <row r="358" spans="7:12" ht="16" x14ac:dyDescent="0.2">
      <c r="G358" s="2"/>
      <c r="L358" s="2"/>
    </row>
    <row r="359" spans="7:12" ht="16" x14ac:dyDescent="0.2">
      <c r="G359" s="2"/>
      <c r="L359" s="2"/>
    </row>
    <row r="360" spans="7:12" ht="16" x14ac:dyDescent="0.2">
      <c r="G360" s="2"/>
      <c r="L360" s="2"/>
    </row>
    <row r="361" spans="7:12" ht="16" x14ac:dyDescent="0.2">
      <c r="G361" s="2"/>
      <c r="L361" s="2"/>
    </row>
    <row r="362" spans="7:12" ht="16" x14ac:dyDescent="0.2">
      <c r="G362" s="2"/>
      <c r="L362" s="2"/>
    </row>
    <row r="363" spans="7:12" ht="16" x14ac:dyDescent="0.2">
      <c r="G363" s="2"/>
      <c r="L363" s="2"/>
    </row>
    <row r="364" spans="7:12" ht="16" x14ac:dyDescent="0.2">
      <c r="G364" s="2"/>
      <c r="L364" s="2"/>
    </row>
    <row r="365" spans="7:12" ht="16" x14ac:dyDescent="0.2">
      <c r="G365" s="2"/>
      <c r="L365" s="2"/>
    </row>
    <row r="366" spans="7:12" ht="16" x14ac:dyDescent="0.2">
      <c r="G366" s="2"/>
      <c r="L366" s="2"/>
    </row>
    <row r="367" spans="7:12" ht="16" x14ac:dyDescent="0.2">
      <c r="G367" s="2"/>
      <c r="L367" s="2"/>
    </row>
    <row r="368" spans="7:12" ht="16" x14ac:dyDescent="0.2">
      <c r="G368" s="2"/>
      <c r="L368" s="2"/>
    </row>
    <row r="369" spans="7:12" ht="16" x14ac:dyDescent="0.2">
      <c r="G369" s="2"/>
      <c r="L369" s="2"/>
    </row>
    <row r="370" spans="7:12" ht="16" x14ac:dyDescent="0.2">
      <c r="G370" s="2"/>
      <c r="L370" s="2"/>
    </row>
    <row r="371" spans="7:12" ht="16" x14ac:dyDescent="0.2">
      <c r="G371" s="2"/>
      <c r="L371" s="2"/>
    </row>
    <row r="372" spans="7:12" ht="16" x14ac:dyDescent="0.2">
      <c r="G372" s="2"/>
      <c r="L372" s="2"/>
    </row>
    <row r="373" spans="7:12" ht="16" x14ac:dyDescent="0.2">
      <c r="G373" s="2"/>
      <c r="L373" s="2"/>
    </row>
    <row r="374" spans="7:12" ht="16" x14ac:dyDescent="0.2">
      <c r="G374" s="2"/>
      <c r="L374" s="2"/>
    </row>
    <row r="375" spans="7:12" ht="16" x14ac:dyDescent="0.2">
      <c r="G375" s="2"/>
      <c r="L375" s="2"/>
    </row>
    <row r="376" spans="7:12" ht="16" x14ac:dyDescent="0.2">
      <c r="G376" s="2"/>
      <c r="L376" s="2"/>
    </row>
    <row r="377" spans="7:12" ht="16" x14ac:dyDescent="0.2">
      <c r="G377" s="2"/>
      <c r="L377" s="2"/>
    </row>
    <row r="378" spans="7:12" ht="16" x14ac:dyDescent="0.2">
      <c r="G378" s="2"/>
      <c r="L378" s="2"/>
    </row>
    <row r="379" spans="7:12" ht="16" x14ac:dyDescent="0.2">
      <c r="G379" s="2"/>
      <c r="L379" s="2"/>
    </row>
    <row r="380" spans="7:12" ht="16" x14ac:dyDescent="0.2">
      <c r="G380" s="2"/>
      <c r="L380" s="2"/>
    </row>
    <row r="381" spans="7:12" ht="16" x14ac:dyDescent="0.2">
      <c r="G381" s="2"/>
      <c r="L381" s="2"/>
    </row>
    <row r="382" spans="7:12" ht="16" x14ac:dyDescent="0.2">
      <c r="G382" s="2"/>
      <c r="L382" s="2"/>
    </row>
    <row r="383" spans="7:12" ht="16" x14ac:dyDescent="0.2">
      <c r="G383" s="2"/>
      <c r="L383" s="2"/>
    </row>
    <row r="384" spans="7:12" ht="16" x14ac:dyDescent="0.2">
      <c r="G384" s="2"/>
      <c r="L384" s="2"/>
    </row>
    <row r="385" spans="7:12" ht="16" x14ac:dyDescent="0.2">
      <c r="G385" s="2"/>
      <c r="L385" s="2"/>
    </row>
    <row r="386" spans="7:12" ht="16" x14ac:dyDescent="0.2">
      <c r="G386" s="2"/>
      <c r="L386" s="2"/>
    </row>
    <row r="387" spans="7:12" ht="16" x14ac:dyDescent="0.2">
      <c r="G387" s="2"/>
      <c r="L387" s="2"/>
    </row>
    <row r="388" spans="7:12" ht="16" x14ac:dyDescent="0.2">
      <c r="G388" s="2"/>
      <c r="L388" s="2"/>
    </row>
    <row r="389" spans="7:12" ht="16" x14ac:dyDescent="0.2">
      <c r="G389" s="2"/>
      <c r="L389" s="2"/>
    </row>
    <row r="390" spans="7:12" ht="16" x14ac:dyDescent="0.2">
      <c r="G390" s="2"/>
      <c r="L390" s="2"/>
    </row>
    <row r="391" spans="7:12" ht="16" x14ac:dyDescent="0.2">
      <c r="G391" s="2"/>
      <c r="L391" s="2"/>
    </row>
    <row r="392" spans="7:12" ht="16" x14ac:dyDescent="0.2">
      <c r="G392" s="2"/>
      <c r="L392" s="2"/>
    </row>
    <row r="393" spans="7:12" ht="16" x14ac:dyDescent="0.2">
      <c r="G393" s="2"/>
      <c r="L393" s="2"/>
    </row>
    <row r="394" spans="7:12" ht="16" x14ac:dyDescent="0.2">
      <c r="G394" s="2"/>
      <c r="L394" s="2"/>
    </row>
    <row r="395" spans="7:12" ht="16" x14ac:dyDescent="0.2">
      <c r="G395" s="2"/>
      <c r="L395" s="2"/>
    </row>
    <row r="396" spans="7:12" ht="16" x14ac:dyDescent="0.2">
      <c r="G396" s="2"/>
      <c r="L396" s="2"/>
    </row>
    <row r="397" spans="7:12" ht="16" x14ac:dyDescent="0.2">
      <c r="G397" s="2"/>
      <c r="L397" s="2"/>
    </row>
    <row r="398" spans="7:12" ht="16" x14ac:dyDescent="0.2">
      <c r="G398" s="2"/>
      <c r="L398" s="2"/>
    </row>
    <row r="399" spans="7:12" ht="16" x14ac:dyDescent="0.2">
      <c r="G399" s="2"/>
      <c r="L399" s="2"/>
    </row>
    <row r="400" spans="7:12" ht="16" x14ac:dyDescent="0.2">
      <c r="G400" s="2"/>
      <c r="L400" s="2"/>
    </row>
    <row r="401" spans="7:12" ht="16" x14ac:dyDescent="0.2">
      <c r="G401" s="2"/>
      <c r="L401" s="2"/>
    </row>
    <row r="402" spans="7:12" ht="16" x14ac:dyDescent="0.2">
      <c r="G402" s="2"/>
      <c r="L402" s="2"/>
    </row>
    <row r="403" spans="7:12" ht="16" x14ac:dyDescent="0.2">
      <c r="G403" s="2"/>
      <c r="L403" s="2"/>
    </row>
    <row r="404" spans="7:12" ht="16" x14ac:dyDescent="0.2">
      <c r="G404" s="2"/>
      <c r="L404" s="2"/>
    </row>
    <row r="405" spans="7:12" ht="16" x14ac:dyDescent="0.2">
      <c r="G405" s="2"/>
      <c r="L405" s="2"/>
    </row>
    <row r="406" spans="7:12" ht="16" x14ac:dyDescent="0.2">
      <c r="G406" s="2"/>
      <c r="L406" s="2"/>
    </row>
    <row r="407" spans="7:12" ht="16" x14ac:dyDescent="0.2">
      <c r="G407" s="2"/>
      <c r="L407" s="2"/>
    </row>
    <row r="408" spans="7:12" ht="16" x14ac:dyDescent="0.2">
      <c r="G408" s="2"/>
      <c r="L408" s="2"/>
    </row>
    <row r="409" spans="7:12" ht="16" x14ac:dyDescent="0.2">
      <c r="G409" s="2"/>
      <c r="L409" s="2"/>
    </row>
    <row r="410" spans="7:12" ht="16" x14ac:dyDescent="0.2">
      <c r="G410" s="2"/>
      <c r="L410" s="2"/>
    </row>
    <row r="411" spans="7:12" ht="16" x14ac:dyDescent="0.2">
      <c r="G411" s="2"/>
      <c r="L411" s="2"/>
    </row>
    <row r="412" spans="7:12" ht="16" x14ac:dyDescent="0.2">
      <c r="G412" s="2"/>
      <c r="L412" s="2"/>
    </row>
    <row r="413" spans="7:12" ht="16" x14ac:dyDescent="0.2">
      <c r="G413" s="2"/>
      <c r="L413" s="2"/>
    </row>
    <row r="414" spans="7:12" ht="16" x14ac:dyDescent="0.2">
      <c r="G414" s="2"/>
      <c r="L414" s="2"/>
    </row>
    <row r="415" spans="7:12" ht="16" x14ac:dyDescent="0.2">
      <c r="G415" s="2"/>
      <c r="L415" s="2"/>
    </row>
    <row r="416" spans="7:12" ht="16" x14ac:dyDescent="0.2">
      <c r="G416" s="2"/>
      <c r="L416" s="2"/>
    </row>
    <row r="417" spans="7:12" ht="16" x14ac:dyDescent="0.2">
      <c r="G417" s="2"/>
      <c r="L417" s="2"/>
    </row>
    <row r="418" spans="7:12" ht="16" x14ac:dyDescent="0.2">
      <c r="G418" s="2"/>
      <c r="L418" s="2"/>
    </row>
    <row r="419" spans="7:12" ht="16" x14ac:dyDescent="0.2">
      <c r="G419" s="2"/>
      <c r="L419" s="2"/>
    </row>
    <row r="420" spans="7:12" ht="16" x14ac:dyDescent="0.2">
      <c r="G420" s="2"/>
      <c r="L420" s="2"/>
    </row>
    <row r="421" spans="7:12" ht="16" x14ac:dyDescent="0.2">
      <c r="G421" s="2"/>
      <c r="L421" s="2"/>
    </row>
    <row r="422" spans="7:12" ht="16" x14ac:dyDescent="0.2">
      <c r="G422" s="2"/>
      <c r="L422" s="2"/>
    </row>
    <row r="423" spans="7:12" ht="16" x14ac:dyDescent="0.2">
      <c r="G423" s="2"/>
      <c r="L423" s="2"/>
    </row>
    <row r="424" spans="7:12" ht="16" x14ac:dyDescent="0.2">
      <c r="G424" s="2"/>
      <c r="L424" s="2"/>
    </row>
    <row r="425" spans="7:12" ht="16" x14ac:dyDescent="0.2">
      <c r="G425" s="2"/>
      <c r="L425" s="2"/>
    </row>
    <row r="426" spans="7:12" ht="16" x14ac:dyDescent="0.2">
      <c r="G426" s="2"/>
      <c r="L426" s="2"/>
    </row>
    <row r="427" spans="7:12" ht="16" x14ac:dyDescent="0.2">
      <c r="G427" s="2"/>
      <c r="L427" s="2"/>
    </row>
    <row r="428" spans="7:12" ht="16" x14ac:dyDescent="0.2">
      <c r="G428" s="2"/>
      <c r="L428" s="2"/>
    </row>
    <row r="429" spans="7:12" ht="16" x14ac:dyDescent="0.2">
      <c r="G429" s="2"/>
      <c r="L429" s="2"/>
    </row>
    <row r="430" spans="7:12" ht="16" x14ac:dyDescent="0.2">
      <c r="G430" s="2"/>
      <c r="L430" s="2"/>
    </row>
    <row r="431" spans="7:12" ht="16" x14ac:dyDescent="0.2">
      <c r="G431" s="2"/>
      <c r="L431" s="2"/>
    </row>
    <row r="432" spans="7:12" ht="16" x14ac:dyDescent="0.2">
      <c r="G432" s="2"/>
      <c r="L432" s="2"/>
    </row>
    <row r="433" spans="7:12" ht="16" x14ac:dyDescent="0.2">
      <c r="G433" s="2"/>
      <c r="L433" s="2"/>
    </row>
    <row r="434" spans="7:12" ht="16" x14ac:dyDescent="0.2">
      <c r="G434" s="2"/>
      <c r="L434" s="2"/>
    </row>
    <row r="435" spans="7:12" ht="16" x14ac:dyDescent="0.2">
      <c r="G435" s="2"/>
      <c r="L435" s="2"/>
    </row>
    <row r="436" spans="7:12" ht="16" x14ac:dyDescent="0.2">
      <c r="G436" s="2"/>
      <c r="L436" s="2"/>
    </row>
    <row r="437" spans="7:12" ht="16" x14ac:dyDescent="0.2">
      <c r="G437" s="2"/>
      <c r="L437" s="2"/>
    </row>
    <row r="438" spans="7:12" ht="16" x14ac:dyDescent="0.2">
      <c r="G438" s="2"/>
      <c r="L438" s="2"/>
    </row>
    <row r="439" spans="7:12" ht="16" x14ac:dyDescent="0.2">
      <c r="G439" s="2"/>
      <c r="L439" s="2"/>
    </row>
    <row r="440" spans="7:12" ht="16" x14ac:dyDescent="0.2">
      <c r="G440" s="2"/>
      <c r="L440" s="2"/>
    </row>
    <row r="441" spans="7:12" ht="16" x14ac:dyDescent="0.2">
      <c r="G441" s="2"/>
      <c r="L441" s="2"/>
    </row>
    <row r="442" spans="7:12" ht="16" x14ac:dyDescent="0.2">
      <c r="G442" s="2"/>
      <c r="L442" s="2"/>
    </row>
    <row r="443" spans="7:12" ht="16" x14ac:dyDescent="0.2">
      <c r="G443" s="2"/>
      <c r="L443" s="2"/>
    </row>
    <row r="444" spans="7:12" ht="16" x14ac:dyDescent="0.2">
      <c r="G444" s="2"/>
      <c r="L444" s="2"/>
    </row>
    <row r="445" spans="7:12" ht="16" x14ac:dyDescent="0.2">
      <c r="G445" s="2"/>
      <c r="L445" s="2"/>
    </row>
    <row r="446" spans="7:12" ht="16" x14ac:dyDescent="0.2">
      <c r="G446" s="2"/>
      <c r="L446" s="2"/>
    </row>
    <row r="447" spans="7:12" ht="16" x14ac:dyDescent="0.2">
      <c r="G447" s="2"/>
      <c r="L447" s="2"/>
    </row>
    <row r="448" spans="7:12" ht="16" x14ac:dyDescent="0.2">
      <c r="G448" s="2"/>
      <c r="L448" s="2"/>
    </row>
    <row r="449" spans="7:12" ht="16" x14ac:dyDescent="0.2">
      <c r="G449" s="2"/>
      <c r="L449" s="2"/>
    </row>
    <row r="450" spans="7:12" ht="16" x14ac:dyDescent="0.2">
      <c r="G450" s="2"/>
      <c r="L450" s="2"/>
    </row>
    <row r="451" spans="7:12" ht="16" x14ac:dyDescent="0.2">
      <c r="G451" s="2"/>
      <c r="L451" s="2"/>
    </row>
    <row r="452" spans="7:12" ht="16" x14ac:dyDescent="0.2">
      <c r="G452" s="2"/>
      <c r="L452" s="2"/>
    </row>
    <row r="453" spans="7:12" ht="16" x14ac:dyDescent="0.2">
      <c r="G453" s="2"/>
      <c r="L453" s="2"/>
    </row>
    <row r="454" spans="7:12" ht="16" x14ac:dyDescent="0.2">
      <c r="G454" s="2"/>
      <c r="L454" s="2"/>
    </row>
    <row r="455" spans="7:12" ht="16" x14ac:dyDescent="0.2">
      <c r="G455" s="2"/>
      <c r="L455" s="2"/>
    </row>
    <row r="456" spans="7:12" ht="16" x14ac:dyDescent="0.2">
      <c r="G456" s="2"/>
      <c r="L456" s="2"/>
    </row>
    <row r="457" spans="7:12" ht="16" x14ac:dyDescent="0.2">
      <c r="G457" s="2"/>
      <c r="L457" s="2"/>
    </row>
    <row r="458" spans="7:12" ht="16" x14ac:dyDescent="0.2">
      <c r="G458" s="2"/>
      <c r="L458" s="2"/>
    </row>
    <row r="459" spans="7:12" ht="16" x14ac:dyDescent="0.2">
      <c r="G459" s="2"/>
      <c r="L459" s="2"/>
    </row>
    <row r="460" spans="7:12" ht="16" x14ac:dyDescent="0.2">
      <c r="G460" s="2"/>
      <c r="L460" s="2"/>
    </row>
    <row r="461" spans="7:12" ht="16" x14ac:dyDescent="0.2">
      <c r="G461" s="2"/>
      <c r="L461" s="2"/>
    </row>
    <row r="462" spans="7:12" ht="16" x14ac:dyDescent="0.2">
      <c r="G462" s="2"/>
      <c r="L462" s="2"/>
    </row>
    <row r="463" spans="7:12" ht="16" x14ac:dyDescent="0.2">
      <c r="G463" s="2"/>
      <c r="L463" s="2"/>
    </row>
    <row r="464" spans="7:12" ht="16" x14ac:dyDescent="0.2">
      <c r="G464" s="2"/>
      <c r="L464" s="2"/>
    </row>
    <row r="465" spans="7:12" ht="16" x14ac:dyDescent="0.2">
      <c r="G465" s="2"/>
      <c r="L465" s="2"/>
    </row>
    <row r="466" spans="7:12" ht="16" x14ac:dyDescent="0.2">
      <c r="G466" s="2"/>
      <c r="L466" s="2"/>
    </row>
    <row r="467" spans="7:12" ht="16" x14ac:dyDescent="0.2">
      <c r="G467" s="2"/>
      <c r="L467" s="2"/>
    </row>
    <row r="468" spans="7:12" ht="16" x14ac:dyDescent="0.2">
      <c r="G468" s="2"/>
      <c r="L468" s="2"/>
    </row>
    <row r="469" spans="7:12" ht="16" x14ac:dyDescent="0.2">
      <c r="G469" s="2"/>
      <c r="L469" s="2"/>
    </row>
    <row r="470" spans="7:12" ht="16" x14ac:dyDescent="0.2">
      <c r="G470" s="2"/>
      <c r="L470" s="2"/>
    </row>
    <row r="471" spans="7:12" ht="16" x14ac:dyDescent="0.2">
      <c r="G471" s="2"/>
      <c r="L471" s="2"/>
    </row>
    <row r="472" spans="7:12" ht="16" x14ac:dyDescent="0.2">
      <c r="G472" s="2"/>
      <c r="L472" s="2"/>
    </row>
    <row r="473" spans="7:12" ht="16" x14ac:dyDescent="0.2">
      <c r="G473" s="2"/>
      <c r="L473" s="2"/>
    </row>
    <row r="474" spans="7:12" ht="16" x14ac:dyDescent="0.2">
      <c r="G474" s="2"/>
      <c r="L474" s="2"/>
    </row>
    <row r="475" spans="7:12" ht="16" x14ac:dyDescent="0.2">
      <c r="G475" s="2"/>
      <c r="L475" s="2"/>
    </row>
    <row r="476" spans="7:12" ht="16" x14ac:dyDescent="0.2">
      <c r="G476" s="2"/>
      <c r="L476" s="2"/>
    </row>
    <row r="477" spans="7:12" ht="16" x14ac:dyDescent="0.2">
      <c r="G477" s="2"/>
      <c r="L477" s="2"/>
    </row>
    <row r="478" spans="7:12" ht="16" x14ac:dyDescent="0.2">
      <c r="G478" s="2"/>
      <c r="L478" s="2"/>
    </row>
    <row r="479" spans="7:12" ht="16" x14ac:dyDescent="0.2">
      <c r="G479" s="2"/>
      <c r="L479" s="2"/>
    </row>
    <row r="480" spans="7:12" ht="16" x14ac:dyDescent="0.2">
      <c r="G480" s="2"/>
      <c r="L480" s="2"/>
    </row>
    <row r="481" spans="7:12" ht="16" x14ac:dyDescent="0.2">
      <c r="G481" s="2"/>
      <c r="L481" s="2"/>
    </row>
    <row r="482" spans="7:12" ht="16" x14ac:dyDescent="0.2">
      <c r="G482" s="2"/>
      <c r="L482" s="2"/>
    </row>
    <row r="483" spans="7:12" ht="16" x14ac:dyDescent="0.2">
      <c r="G483" s="2"/>
      <c r="L483" s="2"/>
    </row>
    <row r="484" spans="7:12" ht="16" x14ac:dyDescent="0.2">
      <c r="G484" s="2"/>
      <c r="L484" s="2"/>
    </row>
    <row r="485" spans="7:12" ht="16" x14ac:dyDescent="0.2">
      <c r="G485" s="2"/>
      <c r="L485" s="2"/>
    </row>
    <row r="486" spans="7:12" ht="16" x14ac:dyDescent="0.2">
      <c r="G486" s="2"/>
      <c r="L486" s="2"/>
    </row>
    <row r="487" spans="7:12" ht="16" x14ac:dyDescent="0.2">
      <c r="G487" s="2"/>
      <c r="L487" s="2"/>
    </row>
    <row r="488" spans="7:12" ht="16" x14ac:dyDescent="0.2">
      <c r="G488" s="2"/>
      <c r="L488" s="2"/>
    </row>
    <row r="489" spans="7:12" ht="16" x14ac:dyDescent="0.2">
      <c r="G489" s="2"/>
      <c r="L489" s="2"/>
    </row>
    <row r="490" spans="7:12" ht="16" x14ac:dyDescent="0.2">
      <c r="G490" s="2"/>
      <c r="L490" s="2"/>
    </row>
    <row r="491" spans="7:12" ht="16" x14ac:dyDescent="0.2">
      <c r="G491" s="2"/>
      <c r="L491" s="2"/>
    </row>
    <row r="492" spans="7:12" ht="16" x14ac:dyDescent="0.2">
      <c r="G492" s="2"/>
      <c r="L492" s="2"/>
    </row>
    <row r="493" spans="7:12" ht="16" x14ac:dyDescent="0.2">
      <c r="G493" s="2"/>
      <c r="L493" s="2"/>
    </row>
    <row r="494" spans="7:12" ht="16" x14ac:dyDescent="0.2">
      <c r="G494" s="2"/>
      <c r="L494" s="2"/>
    </row>
    <row r="495" spans="7:12" ht="16" x14ac:dyDescent="0.2">
      <c r="G495" s="2"/>
      <c r="L495" s="2"/>
    </row>
    <row r="496" spans="7:12" ht="16" x14ac:dyDescent="0.2">
      <c r="G496" s="2"/>
      <c r="L496" s="2"/>
    </row>
    <row r="497" spans="7:12" ht="16" x14ac:dyDescent="0.2">
      <c r="G497" s="2"/>
      <c r="L497" s="2"/>
    </row>
    <row r="498" spans="7:12" ht="16" x14ac:dyDescent="0.2">
      <c r="G498" s="2"/>
      <c r="L498" s="2"/>
    </row>
    <row r="499" spans="7:12" ht="16" x14ac:dyDescent="0.2">
      <c r="G499" s="2"/>
      <c r="L499" s="2"/>
    </row>
    <row r="500" spans="7:12" ht="16" x14ac:dyDescent="0.2">
      <c r="G500" s="2"/>
      <c r="L500" s="2"/>
    </row>
    <row r="501" spans="7:12" ht="16" x14ac:dyDescent="0.2">
      <c r="G501" s="2"/>
      <c r="L501" s="2"/>
    </row>
    <row r="502" spans="7:12" ht="16" x14ac:dyDescent="0.2">
      <c r="G502" s="2"/>
      <c r="L502" s="2"/>
    </row>
    <row r="503" spans="7:12" ht="16" x14ac:dyDescent="0.2">
      <c r="G503" s="2"/>
      <c r="L503" s="2"/>
    </row>
    <row r="504" spans="7:12" ht="16" x14ac:dyDescent="0.2">
      <c r="G504" s="2"/>
      <c r="L504" s="2"/>
    </row>
    <row r="505" spans="7:12" ht="16" x14ac:dyDescent="0.2">
      <c r="G505" s="2"/>
      <c r="L505" s="2"/>
    </row>
    <row r="506" spans="7:12" ht="16" x14ac:dyDescent="0.2">
      <c r="G506" s="2"/>
      <c r="L506" s="2"/>
    </row>
    <row r="507" spans="7:12" ht="16" x14ac:dyDescent="0.2">
      <c r="G507" s="2"/>
      <c r="L507" s="2"/>
    </row>
    <row r="508" spans="7:12" ht="16" x14ac:dyDescent="0.2">
      <c r="G508" s="2"/>
      <c r="L508" s="2"/>
    </row>
    <row r="509" spans="7:12" ht="16" x14ac:dyDescent="0.2">
      <c r="G509" s="2"/>
      <c r="L509" s="2"/>
    </row>
    <row r="510" spans="7:12" ht="16" x14ac:dyDescent="0.2">
      <c r="G510" s="2"/>
      <c r="L510" s="2"/>
    </row>
    <row r="511" spans="7:12" ht="16" x14ac:dyDescent="0.2">
      <c r="G511" s="2"/>
      <c r="L511" s="2"/>
    </row>
    <row r="512" spans="7:12" ht="16" x14ac:dyDescent="0.2">
      <c r="G512" s="2"/>
      <c r="L512" s="2"/>
    </row>
    <row r="513" spans="7:12" ht="16" x14ac:dyDescent="0.2">
      <c r="G513" s="2"/>
      <c r="L513" s="2"/>
    </row>
    <row r="514" spans="7:12" ht="16" x14ac:dyDescent="0.2">
      <c r="G514" s="2"/>
      <c r="L514" s="2"/>
    </row>
    <row r="515" spans="7:12" ht="16" x14ac:dyDescent="0.2">
      <c r="G515" s="2"/>
      <c r="L515" s="2"/>
    </row>
    <row r="516" spans="7:12" ht="16" x14ac:dyDescent="0.2">
      <c r="G516" s="2"/>
      <c r="L516" s="2"/>
    </row>
    <row r="517" spans="7:12" ht="16" x14ac:dyDescent="0.2">
      <c r="G517" s="2"/>
      <c r="L517" s="2"/>
    </row>
    <row r="518" spans="7:12" ht="16" x14ac:dyDescent="0.2">
      <c r="G518" s="2"/>
      <c r="L518" s="2"/>
    </row>
    <row r="519" spans="7:12" ht="16" x14ac:dyDescent="0.2">
      <c r="G519" s="2"/>
      <c r="L519" s="2"/>
    </row>
    <row r="520" spans="7:12" ht="16" x14ac:dyDescent="0.2">
      <c r="G520" s="2"/>
      <c r="L520" s="2"/>
    </row>
    <row r="521" spans="7:12" ht="16" x14ac:dyDescent="0.2">
      <c r="G521" s="2"/>
      <c r="L521" s="2"/>
    </row>
    <row r="522" spans="7:12" ht="16" x14ac:dyDescent="0.2">
      <c r="G522" s="2"/>
      <c r="L522" s="2"/>
    </row>
    <row r="523" spans="7:12" ht="16" x14ac:dyDescent="0.2">
      <c r="G523" s="2"/>
      <c r="L523" s="2"/>
    </row>
    <row r="524" spans="7:12" ht="16" x14ac:dyDescent="0.2">
      <c r="G524" s="2"/>
      <c r="L524" s="2"/>
    </row>
    <row r="525" spans="7:12" ht="16" x14ac:dyDescent="0.2">
      <c r="G525" s="2"/>
      <c r="L525" s="2"/>
    </row>
    <row r="526" spans="7:12" ht="16" x14ac:dyDescent="0.2">
      <c r="G526" s="2"/>
      <c r="L526" s="2"/>
    </row>
    <row r="527" spans="7:12" ht="16" x14ac:dyDescent="0.2">
      <c r="G527" s="2"/>
      <c r="L527" s="2"/>
    </row>
    <row r="528" spans="7:12" ht="16" x14ac:dyDescent="0.2">
      <c r="G528" s="2"/>
      <c r="L528" s="2"/>
    </row>
    <row r="529" spans="7:12" ht="16" x14ac:dyDescent="0.2">
      <c r="G529" s="2"/>
      <c r="L529" s="2"/>
    </row>
    <row r="530" spans="7:12" ht="16" x14ac:dyDescent="0.2">
      <c r="G530" s="2"/>
      <c r="L530" s="2"/>
    </row>
    <row r="531" spans="7:12" ht="16" x14ac:dyDescent="0.2">
      <c r="G531" s="2"/>
      <c r="L531" s="2"/>
    </row>
    <row r="532" spans="7:12" ht="16" x14ac:dyDescent="0.2">
      <c r="G532" s="2"/>
      <c r="L532" s="2"/>
    </row>
    <row r="533" spans="7:12" ht="16" x14ac:dyDescent="0.2">
      <c r="G533" s="2"/>
      <c r="L533" s="2"/>
    </row>
    <row r="534" spans="7:12" ht="16" x14ac:dyDescent="0.2">
      <c r="G534" s="2"/>
      <c r="L534" s="2"/>
    </row>
    <row r="535" spans="7:12" ht="16" x14ac:dyDescent="0.2">
      <c r="G535" s="2"/>
      <c r="L535" s="2"/>
    </row>
    <row r="536" spans="7:12" ht="16" x14ac:dyDescent="0.2">
      <c r="G536" s="2"/>
      <c r="L536" s="2"/>
    </row>
    <row r="537" spans="7:12" ht="16" x14ac:dyDescent="0.2">
      <c r="G537" s="2"/>
      <c r="L537" s="2"/>
    </row>
    <row r="538" spans="7:12" ht="16" x14ac:dyDescent="0.2">
      <c r="G538" s="2"/>
      <c r="L538" s="2"/>
    </row>
    <row r="539" spans="7:12" ht="16" x14ac:dyDescent="0.2">
      <c r="G539" s="2"/>
      <c r="L539" s="2"/>
    </row>
    <row r="540" spans="7:12" ht="16" x14ac:dyDescent="0.2">
      <c r="G540" s="2"/>
      <c r="L540" s="2"/>
    </row>
    <row r="541" spans="7:12" ht="16" x14ac:dyDescent="0.2">
      <c r="G541" s="2"/>
      <c r="L541" s="2"/>
    </row>
    <row r="542" spans="7:12" ht="16" x14ac:dyDescent="0.2">
      <c r="G542" s="2"/>
      <c r="L542" s="2"/>
    </row>
    <row r="543" spans="7:12" ht="16" x14ac:dyDescent="0.2">
      <c r="G543" s="2"/>
      <c r="L543" s="2"/>
    </row>
    <row r="544" spans="7:12" ht="16" x14ac:dyDescent="0.2">
      <c r="G544" s="2"/>
      <c r="L544" s="2"/>
    </row>
    <row r="545" spans="7:12" ht="16" x14ac:dyDescent="0.2">
      <c r="G545" s="2"/>
      <c r="L545" s="2"/>
    </row>
    <row r="546" spans="7:12" ht="16" x14ac:dyDescent="0.2">
      <c r="G546" s="2"/>
      <c r="L546" s="2"/>
    </row>
    <row r="547" spans="7:12" ht="16" x14ac:dyDescent="0.2">
      <c r="G547" s="2"/>
      <c r="L547" s="2"/>
    </row>
    <row r="548" spans="7:12" ht="16" x14ac:dyDescent="0.2">
      <c r="G548" s="2"/>
      <c r="L548" s="2"/>
    </row>
    <row r="549" spans="7:12" ht="16" x14ac:dyDescent="0.2">
      <c r="G549" s="2"/>
      <c r="L549" s="2"/>
    </row>
    <row r="550" spans="7:12" ht="16" x14ac:dyDescent="0.2">
      <c r="G550" s="2"/>
      <c r="L550" s="2"/>
    </row>
    <row r="551" spans="7:12" ht="16" x14ac:dyDescent="0.2">
      <c r="G551" s="2"/>
      <c r="L551" s="2"/>
    </row>
    <row r="552" spans="7:12" ht="16" x14ac:dyDescent="0.2">
      <c r="G552" s="2"/>
      <c r="L552" s="2"/>
    </row>
    <row r="553" spans="7:12" ht="16" x14ac:dyDescent="0.2">
      <c r="G553" s="2"/>
      <c r="L553" s="2"/>
    </row>
    <row r="554" spans="7:12" ht="16" x14ac:dyDescent="0.2">
      <c r="G554" s="2"/>
      <c r="L554" s="2"/>
    </row>
    <row r="555" spans="7:12" ht="16" x14ac:dyDescent="0.2">
      <c r="G555" s="2"/>
      <c r="L555" s="2"/>
    </row>
    <row r="556" spans="7:12" ht="16" x14ac:dyDescent="0.2">
      <c r="G556" s="2"/>
      <c r="L556" s="2"/>
    </row>
    <row r="557" spans="7:12" ht="16" x14ac:dyDescent="0.2">
      <c r="G557" s="2"/>
      <c r="L557" s="2"/>
    </row>
    <row r="558" spans="7:12" ht="16" x14ac:dyDescent="0.2">
      <c r="G558" s="2"/>
      <c r="L558" s="2"/>
    </row>
    <row r="559" spans="7:12" ht="16" x14ac:dyDescent="0.2">
      <c r="G559" s="2"/>
      <c r="L559" s="2"/>
    </row>
    <row r="560" spans="7:12" ht="16" x14ac:dyDescent="0.2">
      <c r="G560" s="2"/>
      <c r="L560" s="2"/>
    </row>
    <row r="561" spans="7:12" ht="16" x14ac:dyDescent="0.2">
      <c r="G561" s="2"/>
      <c r="L561" s="2"/>
    </row>
    <row r="562" spans="7:12" ht="16" x14ac:dyDescent="0.2">
      <c r="G562" s="2"/>
      <c r="L562" s="2"/>
    </row>
    <row r="563" spans="7:12" ht="16" x14ac:dyDescent="0.2">
      <c r="G563" s="2"/>
      <c r="L563" s="2"/>
    </row>
    <row r="564" spans="7:12" ht="16" x14ac:dyDescent="0.2">
      <c r="G564" s="2"/>
      <c r="L564" s="2"/>
    </row>
    <row r="565" spans="7:12" ht="16" x14ac:dyDescent="0.2">
      <c r="G565" s="2"/>
      <c r="L565" s="2"/>
    </row>
    <row r="566" spans="7:12" ht="16" x14ac:dyDescent="0.2">
      <c r="G566" s="2"/>
      <c r="L566" s="2"/>
    </row>
    <row r="567" spans="7:12" ht="16" x14ac:dyDescent="0.2">
      <c r="G567" s="2"/>
      <c r="L567" s="2"/>
    </row>
    <row r="568" spans="7:12" ht="16" x14ac:dyDescent="0.2">
      <c r="G568" s="2"/>
      <c r="L568" s="2"/>
    </row>
    <row r="569" spans="7:12" ht="16" x14ac:dyDescent="0.2">
      <c r="G569" s="2"/>
      <c r="L569" s="2"/>
    </row>
    <row r="570" spans="7:12" ht="16" x14ac:dyDescent="0.2">
      <c r="G570" s="2"/>
      <c r="L570" s="2"/>
    </row>
    <row r="571" spans="7:12" ht="16" x14ac:dyDescent="0.2">
      <c r="G571" s="2"/>
      <c r="L571" s="2"/>
    </row>
    <row r="572" spans="7:12" ht="16" x14ac:dyDescent="0.2">
      <c r="G572" s="2"/>
      <c r="L572" s="2"/>
    </row>
    <row r="573" spans="7:12" ht="16" x14ac:dyDescent="0.2">
      <c r="G573" s="2"/>
      <c r="L573" s="2"/>
    </row>
    <row r="574" spans="7:12" ht="16" x14ac:dyDescent="0.2">
      <c r="G574" s="2"/>
      <c r="L574" s="2"/>
    </row>
    <row r="575" spans="7:12" ht="16" x14ac:dyDescent="0.2">
      <c r="G575" s="2"/>
      <c r="L575" s="2"/>
    </row>
    <row r="576" spans="7:12" ht="16" x14ac:dyDescent="0.2">
      <c r="G576" s="2"/>
      <c r="L576" s="2"/>
    </row>
    <row r="577" spans="7:12" ht="16" x14ac:dyDescent="0.2">
      <c r="G577" s="2"/>
      <c r="L577" s="2"/>
    </row>
    <row r="578" spans="7:12" ht="16" x14ac:dyDescent="0.2">
      <c r="G578" s="2"/>
      <c r="L578" s="2"/>
    </row>
    <row r="579" spans="7:12" ht="16" x14ac:dyDescent="0.2">
      <c r="G579" s="2"/>
      <c r="L579" s="2"/>
    </row>
    <row r="580" spans="7:12" ht="16" x14ac:dyDescent="0.2">
      <c r="G580" s="2"/>
      <c r="L580" s="2"/>
    </row>
    <row r="581" spans="7:12" ht="16" x14ac:dyDescent="0.2">
      <c r="G581" s="2"/>
      <c r="L581" s="2"/>
    </row>
    <row r="582" spans="7:12" ht="16" x14ac:dyDescent="0.2">
      <c r="G582" s="2"/>
      <c r="L582" s="2"/>
    </row>
    <row r="583" spans="7:12" ht="16" x14ac:dyDescent="0.2">
      <c r="G583" s="2"/>
      <c r="L583" s="2"/>
    </row>
    <row r="584" spans="7:12" ht="16" x14ac:dyDescent="0.2">
      <c r="G584" s="2"/>
      <c r="L584" s="2"/>
    </row>
    <row r="585" spans="7:12" ht="16" x14ac:dyDescent="0.2">
      <c r="G585" s="2"/>
      <c r="L585" s="2"/>
    </row>
    <row r="586" spans="7:12" ht="16" x14ac:dyDescent="0.2">
      <c r="G586" s="2"/>
      <c r="L586" s="2"/>
    </row>
    <row r="587" spans="7:12" ht="16" x14ac:dyDescent="0.2">
      <c r="G587" s="2"/>
      <c r="L587" s="2"/>
    </row>
    <row r="588" spans="7:12" ht="16" x14ac:dyDescent="0.2">
      <c r="G588" s="2"/>
      <c r="L588" s="2"/>
    </row>
    <row r="589" spans="7:12" ht="16" x14ac:dyDescent="0.2">
      <c r="G589" s="2"/>
      <c r="L589" s="2"/>
    </row>
    <row r="590" spans="7:12" ht="16" x14ac:dyDescent="0.2">
      <c r="G590" s="2"/>
      <c r="L590" s="2"/>
    </row>
    <row r="591" spans="7:12" ht="16" x14ac:dyDescent="0.2">
      <c r="G591" s="2"/>
      <c r="L591" s="2"/>
    </row>
    <row r="592" spans="7:12" ht="16" x14ac:dyDescent="0.2">
      <c r="G592" s="2"/>
      <c r="L592" s="2"/>
    </row>
    <row r="593" spans="7:12" ht="16" x14ac:dyDescent="0.2">
      <c r="G593" s="2"/>
      <c r="L593" s="2"/>
    </row>
    <row r="594" spans="7:12" ht="16" x14ac:dyDescent="0.2">
      <c r="G594" s="2"/>
      <c r="L594" s="2"/>
    </row>
    <row r="595" spans="7:12" ht="16" x14ac:dyDescent="0.2">
      <c r="G595" s="2"/>
      <c r="L595" s="2"/>
    </row>
    <row r="596" spans="7:12" ht="16" x14ac:dyDescent="0.2">
      <c r="G596" s="2"/>
      <c r="L596" s="2"/>
    </row>
    <row r="597" spans="7:12" ht="16" x14ac:dyDescent="0.2">
      <c r="G597" s="2"/>
      <c r="L597" s="2"/>
    </row>
    <row r="598" spans="7:12" ht="16" x14ac:dyDescent="0.2">
      <c r="G598" s="2"/>
      <c r="L598" s="2"/>
    </row>
    <row r="599" spans="7:12" ht="16" x14ac:dyDescent="0.2">
      <c r="G599" s="2"/>
      <c r="L599" s="2"/>
    </row>
    <row r="600" spans="7:12" ht="16" x14ac:dyDescent="0.2">
      <c r="G600" s="2"/>
      <c r="L600" s="2"/>
    </row>
    <row r="601" spans="7:12" ht="16" x14ac:dyDescent="0.2">
      <c r="G601" s="2"/>
      <c r="L601" s="2"/>
    </row>
    <row r="602" spans="7:12" ht="16" x14ac:dyDescent="0.2">
      <c r="G602" s="2"/>
      <c r="L602" s="2"/>
    </row>
    <row r="603" spans="7:12" ht="16" x14ac:dyDescent="0.2">
      <c r="G603" s="2"/>
      <c r="L603" s="2"/>
    </row>
    <row r="604" spans="7:12" ht="16" x14ac:dyDescent="0.2">
      <c r="G604" s="2"/>
      <c r="L604" s="2"/>
    </row>
    <row r="605" spans="7:12" ht="16" x14ac:dyDescent="0.2">
      <c r="G605" s="2"/>
      <c r="L605" s="2"/>
    </row>
    <row r="606" spans="7:12" ht="16" x14ac:dyDescent="0.2">
      <c r="G606" s="2"/>
      <c r="L606" s="2"/>
    </row>
    <row r="607" spans="7:12" ht="16" x14ac:dyDescent="0.2">
      <c r="G607" s="2"/>
      <c r="L607" s="2"/>
    </row>
    <row r="608" spans="7:12" ht="16" x14ac:dyDescent="0.2">
      <c r="G608" s="2"/>
      <c r="L608" s="2"/>
    </row>
    <row r="609" spans="7:12" ht="16" x14ac:dyDescent="0.2">
      <c r="G609" s="2"/>
      <c r="L609" s="2"/>
    </row>
    <row r="610" spans="7:12" ht="16" x14ac:dyDescent="0.2">
      <c r="G610" s="2"/>
      <c r="L610" s="2"/>
    </row>
    <row r="611" spans="7:12" ht="16" x14ac:dyDescent="0.2">
      <c r="G611" s="2"/>
      <c r="L611" s="2"/>
    </row>
    <row r="612" spans="7:12" ht="16" x14ac:dyDescent="0.2">
      <c r="G612" s="2"/>
      <c r="L612" s="2"/>
    </row>
    <row r="613" spans="7:12" ht="16" x14ac:dyDescent="0.2">
      <c r="G613" s="2"/>
      <c r="L613" s="2"/>
    </row>
    <row r="614" spans="7:12" ht="16" x14ac:dyDescent="0.2">
      <c r="G614" s="2"/>
      <c r="L614" s="2"/>
    </row>
    <row r="615" spans="7:12" ht="16" x14ac:dyDescent="0.2">
      <c r="G615" s="2"/>
      <c r="L615" s="2"/>
    </row>
    <row r="616" spans="7:12" ht="16" x14ac:dyDescent="0.2">
      <c r="G616" s="2"/>
      <c r="L616" s="2"/>
    </row>
    <row r="617" spans="7:12" ht="16" x14ac:dyDescent="0.2">
      <c r="G617" s="2"/>
      <c r="L617" s="2"/>
    </row>
    <row r="618" spans="7:12" ht="16" x14ac:dyDescent="0.2">
      <c r="G618" s="2"/>
      <c r="L618" s="2"/>
    </row>
    <row r="619" spans="7:12" ht="16" x14ac:dyDescent="0.2">
      <c r="G619" s="2"/>
      <c r="L619" s="2"/>
    </row>
    <row r="620" spans="7:12" ht="16" x14ac:dyDescent="0.2">
      <c r="G620" s="2"/>
      <c r="L620" s="2"/>
    </row>
    <row r="621" spans="7:12" ht="16" x14ac:dyDescent="0.2">
      <c r="G621" s="2"/>
      <c r="L621" s="2"/>
    </row>
    <row r="622" spans="7:12" ht="16" x14ac:dyDescent="0.2">
      <c r="G622" s="2"/>
      <c r="L622" s="2"/>
    </row>
    <row r="623" spans="7:12" ht="16" x14ac:dyDescent="0.2">
      <c r="G623" s="2"/>
      <c r="L623" s="2"/>
    </row>
    <row r="624" spans="7:12" ht="16" x14ac:dyDescent="0.2">
      <c r="G624" s="2"/>
      <c r="L624" s="2"/>
    </row>
    <row r="625" spans="7:12" ht="16" x14ac:dyDescent="0.2">
      <c r="G625" s="2"/>
      <c r="L625" s="2"/>
    </row>
    <row r="626" spans="7:12" ht="16" x14ac:dyDescent="0.2">
      <c r="G626" s="2"/>
      <c r="L626" s="2"/>
    </row>
    <row r="627" spans="7:12" ht="16" x14ac:dyDescent="0.2">
      <c r="G627" s="2"/>
      <c r="L627" s="2"/>
    </row>
    <row r="628" spans="7:12" ht="16" x14ac:dyDescent="0.2">
      <c r="G628" s="2"/>
      <c r="L628" s="2"/>
    </row>
    <row r="629" spans="7:12" ht="16" x14ac:dyDescent="0.2">
      <c r="G629" s="2"/>
      <c r="L629" s="2"/>
    </row>
    <row r="630" spans="7:12" ht="16" x14ac:dyDescent="0.2">
      <c r="G630" s="2"/>
      <c r="L630" s="2"/>
    </row>
    <row r="631" spans="7:12" ht="16" x14ac:dyDescent="0.2">
      <c r="G631" s="2"/>
      <c r="L631" s="2"/>
    </row>
    <row r="632" spans="7:12" ht="16" x14ac:dyDescent="0.2">
      <c r="G632" s="2"/>
      <c r="L632" s="2"/>
    </row>
    <row r="633" spans="7:12" ht="16" x14ac:dyDescent="0.2">
      <c r="G633" s="2"/>
      <c r="L633" s="2"/>
    </row>
    <row r="634" spans="7:12" ht="16" x14ac:dyDescent="0.2">
      <c r="G634" s="2"/>
      <c r="L634" s="2"/>
    </row>
    <row r="635" spans="7:12" ht="16" x14ac:dyDescent="0.2">
      <c r="G635" s="2"/>
      <c r="L635" s="2"/>
    </row>
    <row r="636" spans="7:12" ht="16" x14ac:dyDescent="0.2">
      <c r="G636" s="2"/>
      <c r="L636" s="2"/>
    </row>
    <row r="637" spans="7:12" ht="16" x14ac:dyDescent="0.2">
      <c r="G637" s="2"/>
      <c r="L637" s="2"/>
    </row>
    <row r="638" spans="7:12" ht="16" x14ac:dyDescent="0.2">
      <c r="G638" s="2"/>
      <c r="L638" s="2"/>
    </row>
    <row r="639" spans="7:12" ht="16" x14ac:dyDescent="0.2">
      <c r="G639" s="2"/>
      <c r="L639" s="2"/>
    </row>
    <row r="640" spans="7:12" ht="16" x14ac:dyDescent="0.2">
      <c r="G640" s="2"/>
      <c r="L640" s="2"/>
    </row>
    <row r="641" spans="7:12" ht="16" x14ac:dyDescent="0.2">
      <c r="G641" s="2"/>
      <c r="L641" s="2"/>
    </row>
    <row r="642" spans="7:12" ht="16" x14ac:dyDescent="0.2">
      <c r="G642" s="2"/>
      <c r="L642" s="2"/>
    </row>
    <row r="643" spans="7:12" ht="16" x14ac:dyDescent="0.2">
      <c r="G643" s="2"/>
      <c r="L643" s="2"/>
    </row>
    <row r="644" spans="7:12" ht="16" x14ac:dyDescent="0.2">
      <c r="G644" s="2"/>
      <c r="L644" s="2"/>
    </row>
    <row r="645" spans="7:12" ht="16" x14ac:dyDescent="0.2">
      <c r="G645" s="2"/>
      <c r="L645" s="2"/>
    </row>
    <row r="646" spans="7:12" ht="16" x14ac:dyDescent="0.2">
      <c r="G646" s="2"/>
      <c r="L646" s="2"/>
    </row>
    <row r="647" spans="7:12" ht="16" x14ac:dyDescent="0.2">
      <c r="G647" s="2"/>
      <c r="L647" s="2"/>
    </row>
    <row r="648" spans="7:12" ht="16" x14ac:dyDescent="0.2">
      <c r="G648" s="2"/>
      <c r="L648" s="2"/>
    </row>
    <row r="649" spans="7:12" ht="16" x14ac:dyDescent="0.2">
      <c r="G649" s="2"/>
      <c r="L649" s="2"/>
    </row>
    <row r="650" spans="7:12" ht="16" x14ac:dyDescent="0.2">
      <c r="G650" s="2"/>
      <c r="L650" s="2"/>
    </row>
    <row r="651" spans="7:12" ht="16" x14ac:dyDescent="0.2">
      <c r="G651" s="2"/>
      <c r="L651" s="2"/>
    </row>
    <row r="652" spans="7:12" ht="16" x14ac:dyDescent="0.2">
      <c r="G652" s="2"/>
      <c r="L652" s="2"/>
    </row>
    <row r="653" spans="7:12" ht="16" x14ac:dyDescent="0.2">
      <c r="G653" s="2"/>
      <c r="L653" s="2"/>
    </row>
    <row r="654" spans="7:12" ht="16" x14ac:dyDescent="0.2">
      <c r="G654" s="2"/>
      <c r="L654" s="2"/>
    </row>
    <row r="655" spans="7:12" ht="16" x14ac:dyDescent="0.2">
      <c r="G655" s="2"/>
      <c r="L655" s="2"/>
    </row>
    <row r="656" spans="7:12" ht="16" x14ac:dyDescent="0.2">
      <c r="G656" s="2"/>
      <c r="L656" s="2"/>
    </row>
    <row r="657" spans="7:12" ht="16" x14ac:dyDescent="0.2">
      <c r="G657" s="2"/>
      <c r="L657" s="2"/>
    </row>
    <row r="658" spans="7:12" ht="16" x14ac:dyDescent="0.2">
      <c r="G658" s="2"/>
      <c r="L658" s="2"/>
    </row>
    <row r="659" spans="7:12" ht="16" x14ac:dyDescent="0.2">
      <c r="G659" s="2"/>
      <c r="L659" s="2"/>
    </row>
    <row r="660" spans="7:12" ht="16" x14ac:dyDescent="0.2">
      <c r="G660" s="2"/>
      <c r="L660" s="2"/>
    </row>
    <row r="661" spans="7:12" ht="16" x14ac:dyDescent="0.2">
      <c r="G661" s="2"/>
      <c r="L661" s="2"/>
    </row>
    <row r="662" spans="7:12" ht="16" x14ac:dyDescent="0.2">
      <c r="G662" s="2"/>
      <c r="L662" s="2"/>
    </row>
    <row r="663" spans="7:12" ht="16" x14ac:dyDescent="0.2">
      <c r="G663" s="2"/>
      <c r="L663" s="2"/>
    </row>
    <row r="664" spans="7:12" ht="16" x14ac:dyDescent="0.2">
      <c r="G664" s="2"/>
      <c r="L664" s="2"/>
    </row>
    <row r="665" spans="7:12" ht="16" x14ac:dyDescent="0.2">
      <c r="G665" s="2"/>
      <c r="L665" s="2"/>
    </row>
    <row r="666" spans="7:12" ht="16" x14ac:dyDescent="0.2">
      <c r="G666" s="2"/>
      <c r="L666" s="2"/>
    </row>
    <row r="667" spans="7:12" ht="16" x14ac:dyDescent="0.2">
      <c r="G667" s="2"/>
      <c r="L667" s="2"/>
    </row>
    <row r="668" spans="7:12" ht="16" x14ac:dyDescent="0.2">
      <c r="G668" s="2"/>
      <c r="L668" s="2"/>
    </row>
    <row r="669" spans="7:12" ht="16" x14ac:dyDescent="0.2">
      <c r="G669" s="2"/>
      <c r="L669" s="2"/>
    </row>
    <row r="670" spans="7:12" ht="16" x14ac:dyDescent="0.2">
      <c r="G670" s="2"/>
      <c r="L670" s="2"/>
    </row>
    <row r="671" spans="7:12" ht="16" x14ac:dyDescent="0.2">
      <c r="G671" s="2"/>
      <c r="L671" s="2"/>
    </row>
    <row r="672" spans="7:12" ht="16" x14ac:dyDescent="0.2">
      <c r="G672" s="2"/>
      <c r="L672" s="2"/>
    </row>
    <row r="673" spans="7:12" ht="16" x14ac:dyDescent="0.2">
      <c r="G673" s="2"/>
      <c r="L673" s="2"/>
    </row>
    <row r="674" spans="7:12" ht="16" x14ac:dyDescent="0.2">
      <c r="G674" s="2"/>
      <c r="L674" s="2"/>
    </row>
    <row r="675" spans="7:12" ht="16" x14ac:dyDescent="0.2">
      <c r="G675" s="2"/>
      <c r="L675" s="2"/>
    </row>
    <row r="676" spans="7:12" ht="16" x14ac:dyDescent="0.2">
      <c r="G676" s="2"/>
      <c r="L676" s="2"/>
    </row>
    <row r="677" spans="7:12" ht="16" x14ac:dyDescent="0.2">
      <c r="G677" s="2"/>
      <c r="L677" s="2"/>
    </row>
    <row r="678" spans="7:12" ht="16" x14ac:dyDescent="0.2">
      <c r="G678" s="2"/>
      <c r="L678" s="2"/>
    </row>
    <row r="679" spans="7:12" ht="16" x14ac:dyDescent="0.2">
      <c r="G679" s="2"/>
      <c r="L679" s="2"/>
    </row>
    <row r="680" spans="7:12" ht="16" x14ac:dyDescent="0.2">
      <c r="G680" s="2"/>
      <c r="L680" s="2"/>
    </row>
    <row r="681" spans="7:12" ht="16" x14ac:dyDescent="0.2">
      <c r="G681" s="2"/>
      <c r="L681" s="2"/>
    </row>
    <row r="682" spans="7:12" ht="16" x14ac:dyDescent="0.2">
      <c r="G682" s="2"/>
      <c r="L682" s="2"/>
    </row>
    <row r="683" spans="7:12" ht="16" x14ac:dyDescent="0.2">
      <c r="G683" s="2"/>
      <c r="L683" s="2"/>
    </row>
    <row r="684" spans="7:12" ht="16" x14ac:dyDescent="0.2">
      <c r="G684" s="2"/>
      <c r="L684" s="2"/>
    </row>
    <row r="685" spans="7:12" ht="16" x14ac:dyDescent="0.2">
      <c r="G685" s="2"/>
      <c r="L685" s="2"/>
    </row>
    <row r="686" spans="7:12" ht="16" x14ac:dyDescent="0.2">
      <c r="G686" s="2"/>
      <c r="L686" s="2"/>
    </row>
    <row r="687" spans="7:12" ht="16" x14ac:dyDescent="0.2">
      <c r="G687" s="2"/>
      <c r="L687" s="2"/>
    </row>
    <row r="688" spans="7:12" ht="16" x14ac:dyDescent="0.2">
      <c r="G688" s="2"/>
      <c r="L688" s="2"/>
    </row>
    <row r="689" spans="7:12" ht="16" x14ac:dyDescent="0.2">
      <c r="G689" s="2"/>
      <c r="L689" s="2"/>
    </row>
    <row r="690" spans="7:12" ht="16" x14ac:dyDescent="0.2">
      <c r="G690" s="2"/>
      <c r="L690" s="2"/>
    </row>
    <row r="691" spans="7:12" ht="16" x14ac:dyDescent="0.2">
      <c r="G691" s="2"/>
      <c r="L691" s="2"/>
    </row>
    <row r="692" spans="7:12" ht="16" x14ac:dyDescent="0.2">
      <c r="G692" s="2"/>
      <c r="L692" s="2"/>
    </row>
    <row r="693" spans="7:12" ht="16" x14ac:dyDescent="0.2">
      <c r="G693" s="2"/>
      <c r="L693" s="2"/>
    </row>
    <row r="694" spans="7:12" ht="16" x14ac:dyDescent="0.2">
      <c r="G694" s="2"/>
      <c r="L694" s="2"/>
    </row>
    <row r="695" spans="7:12" ht="16" x14ac:dyDescent="0.2">
      <c r="G695" s="2"/>
      <c r="L695" s="2"/>
    </row>
    <row r="696" spans="7:12" ht="16" x14ac:dyDescent="0.2">
      <c r="G696" s="2"/>
      <c r="L696" s="2"/>
    </row>
    <row r="697" spans="7:12" ht="16" x14ac:dyDescent="0.2">
      <c r="G697" s="2"/>
      <c r="L697" s="2"/>
    </row>
    <row r="698" spans="7:12" ht="16" x14ac:dyDescent="0.2">
      <c r="G698" s="2"/>
      <c r="L698" s="2"/>
    </row>
    <row r="699" spans="7:12" ht="16" x14ac:dyDescent="0.2">
      <c r="G699" s="2"/>
      <c r="L699" s="2"/>
    </row>
    <row r="700" spans="7:12" ht="16" x14ac:dyDescent="0.2">
      <c r="G700" s="2"/>
      <c r="L700" s="2"/>
    </row>
    <row r="701" spans="7:12" ht="16" x14ac:dyDescent="0.2">
      <c r="G701" s="2"/>
      <c r="L701" s="2"/>
    </row>
    <row r="702" spans="7:12" ht="16" x14ac:dyDescent="0.2">
      <c r="G702" s="2"/>
      <c r="L702" s="2"/>
    </row>
    <row r="703" spans="7:12" ht="16" x14ac:dyDescent="0.2">
      <c r="G703" s="2"/>
      <c r="L703" s="2"/>
    </row>
    <row r="704" spans="7:12" ht="16" x14ac:dyDescent="0.2">
      <c r="G704" s="2"/>
      <c r="L704" s="2"/>
    </row>
    <row r="705" spans="7:12" ht="16" x14ac:dyDescent="0.2">
      <c r="G705" s="2"/>
      <c r="L705" s="2"/>
    </row>
    <row r="706" spans="7:12" ht="16" x14ac:dyDescent="0.2">
      <c r="G706" s="2"/>
      <c r="L706" s="2"/>
    </row>
    <row r="707" spans="7:12" ht="16" x14ac:dyDescent="0.2">
      <c r="G707" s="2"/>
      <c r="L707" s="2"/>
    </row>
    <row r="708" spans="7:12" ht="16" x14ac:dyDescent="0.2">
      <c r="G708" s="2"/>
      <c r="L708" s="2"/>
    </row>
    <row r="709" spans="7:12" ht="16" x14ac:dyDescent="0.2">
      <c r="G709" s="2"/>
      <c r="L709" s="2"/>
    </row>
    <row r="710" spans="7:12" ht="16" x14ac:dyDescent="0.2">
      <c r="G710" s="2"/>
      <c r="L710" s="2"/>
    </row>
    <row r="711" spans="7:12" ht="16" x14ac:dyDescent="0.2">
      <c r="G711" s="2"/>
      <c r="L711" s="2"/>
    </row>
    <row r="712" spans="7:12" ht="16" x14ac:dyDescent="0.2">
      <c r="G712" s="2"/>
      <c r="L712" s="2"/>
    </row>
    <row r="713" spans="7:12" ht="16" x14ac:dyDescent="0.2">
      <c r="G713" s="2"/>
      <c r="L713" s="2"/>
    </row>
    <row r="714" spans="7:12" ht="16" x14ac:dyDescent="0.2">
      <c r="G714" s="2"/>
      <c r="L714" s="2"/>
    </row>
    <row r="715" spans="7:12" ht="16" x14ac:dyDescent="0.2">
      <c r="G715" s="2"/>
      <c r="L715" s="2"/>
    </row>
    <row r="716" spans="7:12" ht="16" x14ac:dyDescent="0.2">
      <c r="G716" s="2"/>
      <c r="L716" s="2"/>
    </row>
    <row r="717" spans="7:12" ht="16" x14ac:dyDescent="0.2">
      <c r="G717" s="2"/>
      <c r="L717" s="2"/>
    </row>
    <row r="718" spans="7:12" ht="16" x14ac:dyDescent="0.2">
      <c r="G718" s="2"/>
      <c r="L718" s="2"/>
    </row>
    <row r="719" spans="7:12" ht="16" x14ac:dyDescent="0.2">
      <c r="G719" s="2"/>
      <c r="L719" s="2"/>
    </row>
    <row r="720" spans="7:12" ht="16" x14ac:dyDescent="0.2">
      <c r="G720" s="2"/>
      <c r="L720" s="2"/>
    </row>
    <row r="721" spans="7:12" ht="16" x14ac:dyDescent="0.2">
      <c r="G721" s="2"/>
      <c r="L721" s="2"/>
    </row>
    <row r="722" spans="7:12" ht="16" x14ac:dyDescent="0.2">
      <c r="G722" s="2"/>
      <c r="L722" s="2"/>
    </row>
    <row r="723" spans="7:12" ht="16" x14ac:dyDescent="0.2">
      <c r="G723" s="2"/>
      <c r="L723" s="2"/>
    </row>
    <row r="724" spans="7:12" ht="16" x14ac:dyDescent="0.2">
      <c r="G724" s="2"/>
      <c r="L724" s="2"/>
    </row>
    <row r="725" spans="7:12" ht="16" x14ac:dyDescent="0.2">
      <c r="G725" s="2"/>
      <c r="L725" s="2"/>
    </row>
    <row r="726" spans="7:12" ht="16" x14ac:dyDescent="0.2">
      <c r="G726" s="2"/>
      <c r="L726" s="2"/>
    </row>
    <row r="727" spans="7:12" ht="16" x14ac:dyDescent="0.2">
      <c r="G727" s="2"/>
      <c r="L727" s="2"/>
    </row>
    <row r="728" spans="7:12" ht="16" x14ac:dyDescent="0.2">
      <c r="G728" s="2"/>
      <c r="L728" s="2"/>
    </row>
    <row r="729" spans="7:12" ht="16" x14ac:dyDescent="0.2">
      <c r="G729" s="2"/>
      <c r="L729" s="2"/>
    </row>
    <row r="730" spans="7:12" ht="16" x14ac:dyDescent="0.2">
      <c r="G730" s="2"/>
      <c r="L730" s="2"/>
    </row>
    <row r="731" spans="7:12" ht="16" x14ac:dyDescent="0.2">
      <c r="G731" s="2"/>
      <c r="L731" s="2"/>
    </row>
    <row r="732" spans="7:12" ht="16" x14ac:dyDescent="0.2">
      <c r="G732" s="2"/>
      <c r="L732" s="2"/>
    </row>
    <row r="733" spans="7:12" ht="16" x14ac:dyDescent="0.2">
      <c r="G733" s="2"/>
      <c r="L733" s="2"/>
    </row>
    <row r="734" spans="7:12" ht="16" x14ac:dyDescent="0.2">
      <c r="G734" s="2"/>
      <c r="L734" s="2"/>
    </row>
    <row r="735" spans="7:12" ht="16" x14ac:dyDescent="0.2">
      <c r="G735" s="2"/>
      <c r="L735" s="2"/>
    </row>
    <row r="736" spans="7:12" ht="16" x14ac:dyDescent="0.2">
      <c r="G736" s="2"/>
      <c r="L736" s="2"/>
    </row>
    <row r="737" spans="7:12" ht="16" x14ac:dyDescent="0.2">
      <c r="G737" s="2"/>
      <c r="L737" s="2"/>
    </row>
    <row r="738" spans="7:12" ht="16" x14ac:dyDescent="0.2">
      <c r="G738" s="2"/>
      <c r="L738" s="2"/>
    </row>
    <row r="739" spans="7:12" ht="16" x14ac:dyDescent="0.2">
      <c r="G739" s="2"/>
      <c r="L739" s="2"/>
    </row>
    <row r="740" spans="7:12" ht="16" x14ac:dyDescent="0.2">
      <c r="G740" s="2"/>
      <c r="L740" s="2"/>
    </row>
    <row r="741" spans="7:12" ht="16" x14ac:dyDescent="0.2">
      <c r="G741" s="2"/>
      <c r="L741" s="2"/>
    </row>
    <row r="742" spans="7:12" ht="16" x14ac:dyDescent="0.2">
      <c r="G742" s="2"/>
      <c r="L742" s="2"/>
    </row>
    <row r="743" spans="7:12" ht="16" x14ac:dyDescent="0.2">
      <c r="G743" s="2"/>
      <c r="L743" s="2"/>
    </row>
    <row r="744" spans="7:12" ht="16" x14ac:dyDescent="0.2">
      <c r="G744" s="2"/>
      <c r="L744" s="2"/>
    </row>
    <row r="745" spans="7:12" ht="16" x14ac:dyDescent="0.2">
      <c r="G745" s="2"/>
      <c r="L745" s="2"/>
    </row>
    <row r="746" spans="7:12" ht="16" x14ac:dyDescent="0.2">
      <c r="G746" s="2"/>
      <c r="L746" s="2"/>
    </row>
    <row r="747" spans="7:12" ht="16" x14ac:dyDescent="0.2">
      <c r="G747" s="2"/>
      <c r="L747" s="2"/>
    </row>
    <row r="748" spans="7:12" ht="16" x14ac:dyDescent="0.2">
      <c r="G748" s="2"/>
      <c r="L748" s="2"/>
    </row>
    <row r="749" spans="7:12" ht="16" x14ac:dyDescent="0.2">
      <c r="G749" s="2"/>
      <c r="L749" s="2"/>
    </row>
    <row r="750" spans="7:12" ht="16" x14ac:dyDescent="0.2">
      <c r="G750" s="2"/>
      <c r="L750" s="2"/>
    </row>
    <row r="751" spans="7:12" ht="16" x14ac:dyDescent="0.2">
      <c r="G751" s="2"/>
      <c r="L751" s="2"/>
    </row>
    <row r="752" spans="7:12" ht="16" x14ac:dyDescent="0.2">
      <c r="G752" s="2"/>
      <c r="L752" s="2"/>
    </row>
    <row r="753" spans="7:12" ht="16" x14ac:dyDescent="0.2">
      <c r="G753" s="2"/>
      <c r="L753" s="2"/>
    </row>
    <row r="754" spans="7:12" ht="16" x14ac:dyDescent="0.2">
      <c r="G754" s="2"/>
      <c r="L754" s="2"/>
    </row>
    <row r="755" spans="7:12" ht="16" x14ac:dyDescent="0.2">
      <c r="G755" s="2"/>
      <c r="L755" s="2"/>
    </row>
    <row r="756" spans="7:12" ht="16" x14ac:dyDescent="0.2">
      <c r="G756" s="2"/>
      <c r="L756" s="2"/>
    </row>
    <row r="757" spans="7:12" ht="16" x14ac:dyDescent="0.2">
      <c r="G757" s="2"/>
      <c r="L757" s="2"/>
    </row>
    <row r="758" spans="7:12" ht="16" x14ac:dyDescent="0.2">
      <c r="G758" s="2"/>
      <c r="L758" s="2"/>
    </row>
    <row r="759" spans="7:12" ht="16" x14ac:dyDescent="0.2">
      <c r="G759" s="2"/>
      <c r="L759" s="2"/>
    </row>
    <row r="760" spans="7:12" ht="16" x14ac:dyDescent="0.2">
      <c r="G760" s="2"/>
      <c r="L760" s="2"/>
    </row>
    <row r="761" spans="7:12" ht="16" x14ac:dyDescent="0.2">
      <c r="G761" s="2"/>
      <c r="L761" s="2"/>
    </row>
    <row r="762" spans="7:12" ht="16" x14ac:dyDescent="0.2">
      <c r="G762" s="2"/>
      <c r="L762" s="2"/>
    </row>
    <row r="763" spans="7:12" ht="16" x14ac:dyDescent="0.2">
      <c r="G763" s="2"/>
      <c r="L763" s="2"/>
    </row>
    <row r="764" spans="7:12" ht="16" x14ac:dyDescent="0.2">
      <c r="G764" s="2"/>
      <c r="L764" s="2"/>
    </row>
    <row r="765" spans="7:12" ht="16" x14ac:dyDescent="0.2">
      <c r="G765" s="2"/>
      <c r="L765" s="2"/>
    </row>
    <row r="766" spans="7:12" ht="16" x14ac:dyDescent="0.2">
      <c r="G766" s="2"/>
      <c r="L766" s="2"/>
    </row>
    <row r="767" spans="7:12" ht="16" x14ac:dyDescent="0.2">
      <c r="G767" s="2"/>
      <c r="L767" s="2"/>
    </row>
    <row r="768" spans="7:12" ht="16" x14ac:dyDescent="0.2">
      <c r="G768" s="2"/>
      <c r="L768" s="2"/>
    </row>
    <row r="769" spans="7:12" ht="16" x14ac:dyDescent="0.2">
      <c r="G769" s="2"/>
      <c r="L769" s="2"/>
    </row>
    <row r="770" spans="7:12" ht="16" x14ac:dyDescent="0.2">
      <c r="G770" s="2"/>
      <c r="L770" s="2"/>
    </row>
    <row r="771" spans="7:12" ht="16" x14ac:dyDescent="0.2">
      <c r="G771" s="2"/>
      <c r="L771" s="2"/>
    </row>
    <row r="772" spans="7:12" ht="16" x14ac:dyDescent="0.2">
      <c r="G772" s="2"/>
      <c r="L772" s="2"/>
    </row>
    <row r="773" spans="7:12" ht="16" x14ac:dyDescent="0.2">
      <c r="G773" s="2"/>
      <c r="L773" s="2"/>
    </row>
    <row r="774" spans="7:12" ht="16" x14ac:dyDescent="0.2">
      <c r="G774" s="2"/>
      <c r="L774" s="2"/>
    </row>
    <row r="775" spans="7:12" ht="16" x14ac:dyDescent="0.2">
      <c r="G775" s="2"/>
      <c r="L775" s="2"/>
    </row>
    <row r="776" spans="7:12" ht="16" x14ac:dyDescent="0.2">
      <c r="G776" s="2"/>
      <c r="L776" s="2"/>
    </row>
    <row r="777" spans="7:12" ht="16" x14ac:dyDescent="0.2">
      <c r="G777" s="2"/>
      <c r="L777" s="2"/>
    </row>
    <row r="778" spans="7:12" ht="16" x14ac:dyDescent="0.2">
      <c r="G778" s="2"/>
      <c r="L778" s="2"/>
    </row>
    <row r="779" spans="7:12" ht="16" x14ac:dyDescent="0.2">
      <c r="G779" s="2"/>
      <c r="L779" s="2"/>
    </row>
    <row r="780" spans="7:12" ht="16" x14ac:dyDescent="0.2">
      <c r="G780" s="2"/>
      <c r="L780" s="2"/>
    </row>
    <row r="781" spans="7:12" ht="16" x14ac:dyDescent="0.2">
      <c r="G781" s="2"/>
      <c r="L781" s="2"/>
    </row>
    <row r="782" spans="7:12" ht="16" x14ac:dyDescent="0.2">
      <c r="G782" s="2"/>
      <c r="L782" s="2"/>
    </row>
    <row r="783" spans="7:12" ht="16" x14ac:dyDescent="0.2">
      <c r="G783" s="2"/>
      <c r="L783" s="2"/>
    </row>
    <row r="784" spans="7:12" ht="16" x14ac:dyDescent="0.2">
      <c r="G784" s="2"/>
      <c r="L784" s="2"/>
    </row>
    <row r="785" spans="7:12" ht="16" x14ac:dyDescent="0.2">
      <c r="G785" s="2"/>
      <c r="L785" s="2"/>
    </row>
    <row r="786" spans="7:12" ht="16" x14ac:dyDescent="0.2">
      <c r="G786" s="2"/>
      <c r="L786" s="2"/>
    </row>
    <row r="787" spans="7:12" ht="16" x14ac:dyDescent="0.2">
      <c r="G787" s="2"/>
      <c r="L787" s="2"/>
    </row>
    <row r="788" spans="7:12" ht="16" x14ac:dyDescent="0.2">
      <c r="G788" s="2"/>
      <c r="L788" s="2"/>
    </row>
    <row r="789" spans="7:12" ht="16" x14ac:dyDescent="0.2">
      <c r="G789" s="2"/>
      <c r="L789" s="2"/>
    </row>
    <row r="790" spans="7:12" ht="16" x14ac:dyDescent="0.2">
      <c r="G790" s="2"/>
      <c r="L790" s="2"/>
    </row>
    <row r="791" spans="7:12" ht="16" x14ac:dyDescent="0.2">
      <c r="G791" s="2"/>
      <c r="L791" s="2"/>
    </row>
    <row r="792" spans="7:12" ht="16" x14ac:dyDescent="0.2">
      <c r="G792" s="2"/>
      <c r="L792" s="2"/>
    </row>
    <row r="793" spans="7:12" ht="16" x14ac:dyDescent="0.2">
      <c r="G793" s="2"/>
      <c r="L793" s="2"/>
    </row>
    <row r="794" spans="7:12" ht="16" x14ac:dyDescent="0.2">
      <c r="G794" s="2"/>
      <c r="L794" s="2"/>
    </row>
    <row r="795" spans="7:12" ht="16" x14ac:dyDescent="0.2">
      <c r="G795" s="2"/>
      <c r="L795" s="2"/>
    </row>
    <row r="796" spans="7:12" ht="16" x14ac:dyDescent="0.2">
      <c r="G796" s="2"/>
      <c r="L796" s="2"/>
    </row>
    <row r="797" spans="7:12" ht="16" x14ac:dyDescent="0.2">
      <c r="G797" s="2"/>
      <c r="L797" s="2"/>
    </row>
    <row r="798" spans="7:12" ht="16" x14ac:dyDescent="0.2">
      <c r="G798" s="2"/>
      <c r="L798" s="2"/>
    </row>
    <row r="799" spans="7:12" ht="16" x14ac:dyDescent="0.2">
      <c r="G799" s="2"/>
      <c r="L799" s="2"/>
    </row>
    <row r="800" spans="7:12" ht="16" x14ac:dyDescent="0.2">
      <c r="G800" s="2"/>
      <c r="L800" s="2"/>
    </row>
    <row r="801" spans="7:12" ht="16" x14ac:dyDescent="0.2">
      <c r="G801" s="2"/>
      <c r="L801" s="2"/>
    </row>
    <row r="802" spans="7:12" ht="16" x14ac:dyDescent="0.2">
      <c r="G802" s="2"/>
      <c r="L802" s="2"/>
    </row>
    <row r="803" spans="7:12" ht="16" x14ac:dyDescent="0.2">
      <c r="G803" s="2"/>
      <c r="L803" s="2"/>
    </row>
    <row r="804" spans="7:12" ht="16" x14ac:dyDescent="0.2">
      <c r="G804" s="2"/>
      <c r="L804" s="2"/>
    </row>
    <row r="805" spans="7:12" ht="16" x14ac:dyDescent="0.2">
      <c r="G805" s="2"/>
      <c r="L805" s="2"/>
    </row>
    <row r="806" spans="7:12" ht="16" x14ac:dyDescent="0.2">
      <c r="G806" s="2"/>
      <c r="L806" s="2"/>
    </row>
    <row r="807" spans="7:12" ht="16" x14ac:dyDescent="0.2">
      <c r="G807" s="2"/>
      <c r="L807" s="2"/>
    </row>
    <row r="808" spans="7:12" ht="16" x14ac:dyDescent="0.2">
      <c r="G808" s="2"/>
      <c r="L808" s="2"/>
    </row>
    <row r="809" spans="7:12" ht="16" x14ac:dyDescent="0.2">
      <c r="G809" s="2"/>
      <c r="L809" s="2"/>
    </row>
    <row r="810" spans="7:12" ht="16" x14ac:dyDescent="0.2">
      <c r="G810" s="2"/>
      <c r="L810" s="2"/>
    </row>
    <row r="811" spans="7:12" ht="16" x14ac:dyDescent="0.2">
      <c r="G811" s="2"/>
      <c r="L811" s="2"/>
    </row>
    <row r="812" spans="7:12" ht="16" x14ac:dyDescent="0.2">
      <c r="G812" s="2"/>
      <c r="L812" s="2"/>
    </row>
    <row r="813" spans="7:12" ht="16" x14ac:dyDescent="0.2">
      <c r="G813" s="2"/>
      <c r="L813" s="2"/>
    </row>
    <row r="814" spans="7:12" ht="16" x14ac:dyDescent="0.2">
      <c r="G814" s="2"/>
      <c r="L814" s="2"/>
    </row>
    <row r="815" spans="7:12" ht="16" x14ac:dyDescent="0.2">
      <c r="G815" s="2"/>
      <c r="L815" s="2"/>
    </row>
    <row r="816" spans="7:12" ht="16" x14ac:dyDescent="0.2">
      <c r="G816" s="2"/>
      <c r="L816" s="2"/>
    </row>
    <row r="817" spans="7:12" ht="16" x14ac:dyDescent="0.2">
      <c r="G817" s="2"/>
      <c r="L817" s="2"/>
    </row>
    <row r="818" spans="7:12" ht="16" x14ac:dyDescent="0.2">
      <c r="G818" s="2"/>
      <c r="L818" s="2"/>
    </row>
    <row r="819" spans="7:12" ht="16" x14ac:dyDescent="0.2">
      <c r="G819" s="2"/>
      <c r="L819" s="2"/>
    </row>
    <row r="820" spans="7:12" ht="16" x14ac:dyDescent="0.2">
      <c r="G820" s="2"/>
      <c r="L820" s="2"/>
    </row>
    <row r="821" spans="7:12" ht="16" x14ac:dyDescent="0.2">
      <c r="G821" s="2"/>
      <c r="L821" s="2"/>
    </row>
    <row r="822" spans="7:12" ht="16" x14ac:dyDescent="0.2">
      <c r="G822" s="2"/>
      <c r="L822" s="2"/>
    </row>
    <row r="823" spans="7:12" ht="16" x14ac:dyDescent="0.2">
      <c r="G823" s="2"/>
      <c r="L823" s="2"/>
    </row>
    <row r="824" spans="7:12" ht="16" x14ac:dyDescent="0.2">
      <c r="G824" s="2"/>
      <c r="L824" s="2"/>
    </row>
    <row r="825" spans="7:12" ht="16" x14ac:dyDescent="0.2">
      <c r="G825" s="2"/>
      <c r="L825" s="2"/>
    </row>
    <row r="826" spans="7:12" ht="16" x14ac:dyDescent="0.2">
      <c r="G826" s="2"/>
      <c r="L826" s="2"/>
    </row>
    <row r="827" spans="7:12" ht="16" x14ac:dyDescent="0.2">
      <c r="G827" s="2"/>
      <c r="L827" s="2"/>
    </row>
    <row r="828" spans="7:12" ht="16" x14ac:dyDescent="0.2">
      <c r="G828" s="2"/>
      <c r="L828" s="2"/>
    </row>
    <row r="829" spans="7:12" ht="16" x14ac:dyDescent="0.2">
      <c r="G829" s="2"/>
      <c r="L829" s="2"/>
    </row>
    <row r="830" spans="7:12" ht="16" x14ac:dyDescent="0.2">
      <c r="G830" s="2"/>
      <c r="L830" s="2"/>
    </row>
    <row r="831" spans="7:12" ht="16" x14ac:dyDescent="0.2">
      <c r="G831" s="2"/>
      <c r="L831" s="2"/>
    </row>
    <row r="832" spans="7:12" ht="16" x14ac:dyDescent="0.2">
      <c r="G832" s="2"/>
      <c r="L832" s="2"/>
    </row>
    <row r="833" spans="7:12" ht="16" x14ac:dyDescent="0.2">
      <c r="G833" s="2"/>
      <c r="L833" s="2"/>
    </row>
    <row r="834" spans="7:12" ht="16" x14ac:dyDescent="0.2">
      <c r="G834" s="2"/>
      <c r="L834" s="2"/>
    </row>
    <row r="835" spans="7:12" ht="16" x14ac:dyDescent="0.2">
      <c r="G835" s="2"/>
      <c r="L835" s="2"/>
    </row>
    <row r="836" spans="7:12" ht="16" x14ac:dyDescent="0.2">
      <c r="G836" s="2"/>
      <c r="L836" s="2"/>
    </row>
    <row r="837" spans="7:12" ht="16" x14ac:dyDescent="0.2">
      <c r="G837" s="2"/>
      <c r="L837" s="2"/>
    </row>
    <row r="838" spans="7:12" ht="16" x14ac:dyDescent="0.2">
      <c r="G838" s="2"/>
      <c r="L838" s="2"/>
    </row>
    <row r="839" spans="7:12" ht="16" x14ac:dyDescent="0.2">
      <c r="G839" s="2"/>
      <c r="L839" s="2"/>
    </row>
    <row r="840" spans="7:12" ht="16" x14ac:dyDescent="0.2">
      <c r="G840" s="2"/>
      <c r="L840" s="2"/>
    </row>
    <row r="841" spans="7:12" ht="16" x14ac:dyDescent="0.2">
      <c r="G841" s="2"/>
      <c r="L841" s="2"/>
    </row>
    <row r="842" spans="7:12" ht="16" x14ac:dyDescent="0.2">
      <c r="G842" s="2"/>
      <c r="L842" s="2"/>
    </row>
    <row r="843" spans="7:12" ht="16" x14ac:dyDescent="0.2">
      <c r="G843" s="2"/>
      <c r="L843" s="2"/>
    </row>
    <row r="844" spans="7:12" ht="16" x14ac:dyDescent="0.2">
      <c r="G844" s="2"/>
      <c r="L844" s="2"/>
    </row>
    <row r="845" spans="7:12" ht="16" x14ac:dyDescent="0.2">
      <c r="G845" s="2"/>
      <c r="L845" s="2"/>
    </row>
    <row r="846" spans="7:12" ht="16" x14ac:dyDescent="0.2">
      <c r="G846" s="2"/>
      <c r="L846" s="2"/>
    </row>
    <row r="847" spans="7:12" ht="16" x14ac:dyDescent="0.2">
      <c r="G847" s="2"/>
      <c r="L847" s="2"/>
    </row>
    <row r="848" spans="7:12" ht="16" x14ac:dyDescent="0.2">
      <c r="G848" s="2"/>
      <c r="L848" s="2"/>
    </row>
    <row r="849" spans="7:12" ht="16" x14ac:dyDescent="0.2">
      <c r="G849" s="2"/>
      <c r="L849" s="2"/>
    </row>
    <row r="850" spans="7:12" ht="16" x14ac:dyDescent="0.2">
      <c r="G850" s="2"/>
      <c r="L850" s="2"/>
    </row>
    <row r="851" spans="7:12" ht="16" x14ac:dyDescent="0.2">
      <c r="G851" s="2"/>
      <c r="L851" s="2"/>
    </row>
    <row r="852" spans="7:12" ht="16" x14ac:dyDescent="0.2">
      <c r="G852" s="2"/>
      <c r="L852" s="2"/>
    </row>
    <row r="853" spans="7:12" ht="16" x14ac:dyDescent="0.2">
      <c r="G853" s="2"/>
      <c r="L853" s="2"/>
    </row>
    <row r="854" spans="7:12" ht="16" x14ac:dyDescent="0.2">
      <c r="G854" s="2"/>
      <c r="L854" s="2"/>
    </row>
    <row r="855" spans="7:12" ht="16" x14ac:dyDescent="0.2">
      <c r="G855" s="2"/>
      <c r="L855" s="2"/>
    </row>
    <row r="856" spans="7:12" ht="16" x14ac:dyDescent="0.2">
      <c r="G856" s="2"/>
      <c r="L856" s="2"/>
    </row>
    <row r="857" spans="7:12" ht="16" x14ac:dyDescent="0.2">
      <c r="G857" s="2"/>
      <c r="L857" s="2"/>
    </row>
    <row r="858" spans="7:12" ht="16" x14ac:dyDescent="0.2">
      <c r="G858" s="2"/>
      <c r="L858" s="2"/>
    </row>
    <row r="859" spans="7:12" ht="16" x14ac:dyDescent="0.2">
      <c r="G859" s="2"/>
      <c r="L859" s="2"/>
    </row>
    <row r="860" spans="7:12" ht="16" x14ac:dyDescent="0.2">
      <c r="G860" s="2"/>
      <c r="L860" s="2"/>
    </row>
    <row r="861" spans="7:12" ht="16" x14ac:dyDescent="0.2">
      <c r="G861" s="2"/>
      <c r="L861" s="2"/>
    </row>
    <row r="862" spans="7:12" ht="16" x14ac:dyDescent="0.2">
      <c r="G862" s="2"/>
      <c r="L862" s="2"/>
    </row>
    <row r="863" spans="7:12" ht="16" x14ac:dyDescent="0.2">
      <c r="G863" s="2"/>
      <c r="L863" s="2"/>
    </row>
    <row r="864" spans="7:12" ht="16" x14ac:dyDescent="0.2">
      <c r="G864" s="2"/>
      <c r="L864" s="2"/>
    </row>
    <row r="865" spans="7:12" ht="16" x14ac:dyDescent="0.2">
      <c r="G865" s="2"/>
      <c r="L865" s="2"/>
    </row>
    <row r="866" spans="7:12" ht="16" x14ac:dyDescent="0.2">
      <c r="G866" s="2"/>
      <c r="L866" s="2"/>
    </row>
    <row r="867" spans="7:12" ht="16" x14ac:dyDescent="0.2">
      <c r="G867" s="2"/>
      <c r="L867" s="2"/>
    </row>
    <row r="868" spans="7:12" ht="16" x14ac:dyDescent="0.2">
      <c r="G868" s="2"/>
      <c r="L868" s="2"/>
    </row>
    <row r="869" spans="7:12" ht="16" x14ac:dyDescent="0.2">
      <c r="G869" s="2"/>
      <c r="L869" s="2"/>
    </row>
    <row r="870" spans="7:12" ht="16" x14ac:dyDescent="0.2">
      <c r="G870" s="2"/>
      <c r="L870" s="2"/>
    </row>
    <row r="871" spans="7:12" ht="16" x14ac:dyDescent="0.2">
      <c r="G871" s="2"/>
      <c r="L871" s="2"/>
    </row>
    <row r="872" spans="7:12" ht="16" x14ac:dyDescent="0.2">
      <c r="G872" s="2"/>
      <c r="L872" s="2"/>
    </row>
    <row r="873" spans="7:12" ht="16" x14ac:dyDescent="0.2">
      <c r="G873" s="2"/>
      <c r="L873" s="2"/>
    </row>
    <row r="874" spans="7:12" ht="16" x14ac:dyDescent="0.2">
      <c r="G874" s="2"/>
      <c r="L874" s="2"/>
    </row>
    <row r="875" spans="7:12" ht="16" x14ac:dyDescent="0.2">
      <c r="G875" s="2"/>
      <c r="L875" s="2"/>
    </row>
    <row r="876" spans="7:12" ht="16" x14ac:dyDescent="0.2">
      <c r="G876" s="2"/>
      <c r="L876" s="2"/>
    </row>
    <row r="877" spans="7:12" ht="16" x14ac:dyDescent="0.2">
      <c r="G877" s="2"/>
      <c r="L877" s="2"/>
    </row>
    <row r="878" spans="7:12" ht="16" x14ac:dyDescent="0.2">
      <c r="G878" s="2"/>
      <c r="L878" s="2"/>
    </row>
    <row r="879" spans="7:12" ht="16" x14ac:dyDescent="0.2">
      <c r="G879" s="2"/>
      <c r="L879" s="2"/>
    </row>
    <row r="880" spans="7:12" ht="16" x14ac:dyDescent="0.2">
      <c r="G880" s="2"/>
      <c r="L880" s="2"/>
    </row>
    <row r="881" spans="7:12" ht="16" x14ac:dyDescent="0.2">
      <c r="G881" s="2"/>
      <c r="L881" s="2"/>
    </row>
    <row r="882" spans="7:12" ht="16" x14ac:dyDescent="0.2">
      <c r="G882" s="2"/>
      <c r="L882" s="2"/>
    </row>
    <row r="883" spans="7:12" ht="16" x14ac:dyDescent="0.2">
      <c r="G883" s="2"/>
      <c r="L883" s="2"/>
    </row>
    <row r="884" spans="7:12" ht="16" x14ac:dyDescent="0.2">
      <c r="G884" s="2"/>
      <c r="L884" s="2"/>
    </row>
    <row r="885" spans="7:12" ht="16" x14ac:dyDescent="0.2">
      <c r="G885" s="2"/>
      <c r="L885" s="2"/>
    </row>
    <row r="886" spans="7:12" ht="16" x14ac:dyDescent="0.2">
      <c r="G886" s="2"/>
      <c r="L886" s="2"/>
    </row>
    <row r="887" spans="7:12" ht="16" x14ac:dyDescent="0.2">
      <c r="G887" s="2"/>
      <c r="L887" s="2"/>
    </row>
    <row r="888" spans="7:12" ht="16" x14ac:dyDescent="0.2">
      <c r="G888" s="2"/>
      <c r="L888" s="2"/>
    </row>
    <row r="889" spans="7:12" ht="16" x14ac:dyDescent="0.2">
      <c r="G889" s="2"/>
      <c r="L889" s="2"/>
    </row>
    <row r="890" spans="7:12" ht="16" x14ac:dyDescent="0.2">
      <c r="G890" s="2"/>
      <c r="L890" s="2"/>
    </row>
    <row r="891" spans="7:12" ht="16" x14ac:dyDescent="0.2">
      <c r="G891" s="2"/>
      <c r="L891" s="2"/>
    </row>
    <row r="892" spans="7:12" ht="16" x14ac:dyDescent="0.2">
      <c r="G892" s="2"/>
      <c r="L892" s="2"/>
    </row>
    <row r="893" spans="7:12" ht="16" x14ac:dyDescent="0.2">
      <c r="G893" s="2"/>
      <c r="L893" s="2"/>
    </row>
    <row r="894" spans="7:12" ht="16" x14ac:dyDescent="0.2">
      <c r="G894" s="2"/>
      <c r="L894" s="2"/>
    </row>
    <row r="895" spans="7:12" ht="16" x14ac:dyDescent="0.2">
      <c r="G895" s="2"/>
      <c r="L895" s="2"/>
    </row>
    <row r="896" spans="7:12" ht="16" x14ac:dyDescent="0.2">
      <c r="G896" s="2"/>
      <c r="L896" s="2"/>
    </row>
    <row r="897" spans="7:12" ht="16" x14ac:dyDescent="0.2">
      <c r="G897" s="2"/>
      <c r="L897" s="2"/>
    </row>
    <row r="898" spans="7:12" ht="16" x14ac:dyDescent="0.2">
      <c r="G898" s="2"/>
      <c r="L898" s="2"/>
    </row>
    <row r="899" spans="7:12" ht="16" x14ac:dyDescent="0.2">
      <c r="G899" s="2"/>
      <c r="L899" s="2"/>
    </row>
    <row r="900" spans="7:12" ht="16" x14ac:dyDescent="0.2">
      <c r="G900" s="2"/>
      <c r="L900" s="2"/>
    </row>
    <row r="901" spans="7:12" ht="16" x14ac:dyDescent="0.2">
      <c r="G901" s="2"/>
      <c r="L901" s="2"/>
    </row>
    <row r="902" spans="7:12" ht="16" x14ac:dyDescent="0.2">
      <c r="G902" s="2"/>
      <c r="L902" s="2"/>
    </row>
    <row r="903" spans="7:12" ht="16" x14ac:dyDescent="0.2">
      <c r="G903" s="2"/>
      <c r="L903" s="2"/>
    </row>
    <row r="904" spans="7:12" ht="16" x14ac:dyDescent="0.2">
      <c r="G904" s="2"/>
      <c r="L904" s="2"/>
    </row>
    <row r="905" spans="7:12" ht="16" x14ac:dyDescent="0.2">
      <c r="G905" s="2"/>
      <c r="L905" s="2"/>
    </row>
    <row r="906" spans="7:12" ht="16" x14ac:dyDescent="0.2">
      <c r="G906" s="2"/>
      <c r="L906" s="2"/>
    </row>
    <row r="907" spans="7:12" ht="16" x14ac:dyDescent="0.2">
      <c r="G907" s="2"/>
      <c r="L907" s="2"/>
    </row>
    <row r="908" spans="7:12" ht="16" x14ac:dyDescent="0.2">
      <c r="G908" s="2"/>
      <c r="L908" s="2"/>
    </row>
    <row r="909" spans="7:12" ht="16" x14ac:dyDescent="0.2">
      <c r="G909" s="2"/>
      <c r="L909" s="2"/>
    </row>
    <row r="910" spans="7:12" ht="16" x14ac:dyDescent="0.2">
      <c r="G910" s="2"/>
      <c r="L910" s="2"/>
    </row>
    <row r="911" spans="7:12" ht="16" x14ac:dyDescent="0.2">
      <c r="G911" s="2"/>
      <c r="L911" s="2"/>
    </row>
    <row r="912" spans="7:12" ht="16" x14ac:dyDescent="0.2">
      <c r="G912" s="2"/>
      <c r="L912" s="2"/>
    </row>
    <row r="913" spans="7:12" ht="16" x14ac:dyDescent="0.2">
      <c r="G913" s="2"/>
      <c r="L913" s="2"/>
    </row>
    <row r="914" spans="7:12" ht="16" x14ac:dyDescent="0.2">
      <c r="G914" s="2"/>
      <c r="L914" s="2"/>
    </row>
    <row r="915" spans="7:12" ht="16" x14ac:dyDescent="0.2">
      <c r="G915" s="2"/>
      <c r="L915" s="2"/>
    </row>
    <row r="916" spans="7:12" ht="16" x14ac:dyDescent="0.2">
      <c r="G916" s="2"/>
      <c r="L916" s="2"/>
    </row>
    <row r="917" spans="7:12" ht="16" x14ac:dyDescent="0.2">
      <c r="G917" s="2"/>
      <c r="L917" s="2"/>
    </row>
    <row r="918" spans="7:12" ht="16" x14ac:dyDescent="0.2">
      <c r="G918" s="2"/>
      <c r="L918" s="2"/>
    </row>
    <row r="919" spans="7:12" ht="16" x14ac:dyDescent="0.2">
      <c r="G919" s="2"/>
      <c r="L919" s="2"/>
    </row>
    <row r="920" spans="7:12" ht="16" x14ac:dyDescent="0.2">
      <c r="G920" s="2"/>
      <c r="L920" s="2"/>
    </row>
    <row r="921" spans="7:12" ht="16" x14ac:dyDescent="0.2">
      <c r="G921" s="2"/>
      <c r="L921" s="2"/>
    </row>
    <row r="922" spans="7:12" ht="16" x14ac:dyDescent="0.2">
      <c r="G922" s="2"/>
      <c r="L922" s="2"/>
    </row>
    <row r="923" spans="7:12" ht="16" x14ac:dyDescent="0.2">
      <c r="G923" s="2"/>
      <c r="L923" s="2"/>
    </row>
    <row r="924" spans="7:12" ht="16" x14ac:dyDescent="0.2">
      <c r="G924" s="2"/>
      <c r="L924" s="2"/>
    </row>
    <row r="925" spans="7:12" ht="16" x14ac:dyDescent="0.2">
      <c r="G925" s="2"/>
      <c r="L925" s="2"/>
    </row>
    <row r="926" spans="7:12" ht="16" x14ac:dyDescent="0.2">
      <c r="G926" s="2"/>
      <c r="L926" s="2"/>
    </row>
    <row r="927" spans="7:12" ht="16" x14ac:dyDescent="0.2">
      <c r="G927" s="2"/>
      <c r="L927" s="2"/>
    </row>
    <row r="928" spans="7:12" ht="16" x14ac:dyDescent="0.2">
      <c r="G928" s="2"/>
      <c r="L928" s="2"/>
    </row>
    <row r="929" spans="7:12" ht="16" x14ac:dyDescent="0.2">
      <c r="G929" s="2"/>
      <c r="L929" s="2"/>
    </row>
    <row r="930" spans="7:12" ht="16" x14ac:dyDescent="0.2">
      <c r="G930" s="2"/>
      <c r="L930" s="2"/>
    </row>
    <row r="931" spans="7:12" ht="16" x14ac:dyDescent="0.2">
      <c r="G931" s="2"/>
      <c r="L931" s="2"/>
    </row>
    <row r="932" spans="7:12" ht="16" x14ac:dyDescent="0.2">
      <c r="G932" s="2"/>
      <c r="L932" s="2"/>
    </row>
    <row r="933" spans="7:12" ht="16" x14ac:dyDescent="0.2">
      <c r="G933" s="2"/>
      <c r="L933" s="2"/>
    </row>
    <row r="934" spans="7:12" ht="16" x14ac:dyDescent="0.2">
      <c r="G934" s="2"/>
      <c r="L934" s="2"/>
    </row>
    <row r="935" spans="7:12" ht="16" x14ac:dyDescent="0.2">
      <c r="G935" s="2"/>
      <c r="L935" s="2"/>
    </row>
    <row r="936" spans="7:12" ht="16" x14ac:dyDescent="0.2">
      <c r="G936" s="2"/>
      <c r="L936" s="2"/>
    </row>
    <row r="937" spans="7:12" ht="16" x14ac:dyDescent="0.2">
      <c r="G937" s="2"/>
      <c r="L937" s="2"/>
    </row>
    <row r="938" spans="7:12" ht="16" x14ac:dyDescent="0.2">
      <c r="G938" s="2"/>
      <c r="L938" s="2"/>
    </row>
    <row r="939" spans="7:12" ht="16" x14ac:dyDescent="0.2">
      <c r="G939" s="2"/>
      <c r="L939" s="2"/>
    </row>
    <row r="940" spans="7:12" ht="16" x14ac:dyDescent="0.2">
      <c r="G940" s="2"/>
      <c r="L940" s="2"/>
    </row>
    <row r="941" spans="7:12" ht="16" x14ac:dyDescent="0.2">
      <c r="G941" s="2"/>
      <c r="L941" s="2"/>
    </row>
    <row r="942" spans="7:12" ht="16" x14ac:dyDescent="0.2">
      <c r="G942" s="2"/>
      <c r="L942" s="2"/>
    </row>
    <row r="943" spans="7:12" ht="16" x14ac:dyDescent="0.2">
      <c r="G943" s="2"/>
      <c r="L943" s="2"/>
    </row>
    <row r="944" spans="7:12" ht="16" x14ac:dyDescent="0.2">
      <c r="G944" s="2"/>
      <c r="L944" s="2"/>
    </row>
    <row r="945" spans="7:12" ht="16" x14ac:dyDescent="0.2">
      <c r="G945" s="2"/>
      <c r="L945" s="2"/>
    </row>
    <row r="946" spans="7:12" ht="16" x14ac:dyDescent="0.2">
      <c r="G946" s="2"/>
      <c r="L946" s="2"/>
    </row>
    <row r="947" spans="7:12" ht="16" x14ac:dyDescent="0.2">
      <c r="G947" s="2"/>
      <c r="L947" s="2"/>
    </row>
    <row r="948" spans="7:12" ht="16" x14ac:dyDescent="0.2">
      <c r="G948" s="2"/>
      <c r="L948" s="2"/>
    </row>
    <row r="949" spans="7:12" ht="16" x14ac:dyDescent="0.2">
      <c r="G949" s="2"/>
      <c r="L949" s="2"/>
    </row>
    <row r="950" spans="7:12" ht="16" x14ac:dyDescent="0.2">
      <c r="G950" s="2"/>
      <c r="L950" s="2"/>
    </row>
    <row r="951" spans="7:12" ht="16" x14ac:dyDescent="0.2">
      <c r="G951" s="2"/>
      <c r="L951" s="2"/>
    </row>
    <row r="952" spans="7:12" ht="16" x14ac:dyDescent="0.2">
      <c r="G952" s="2"/>
      <c r="L952" s="2"/>
    </row>
    <row r="953" spans="7:12" ht="16" x14ac:dyDescent="0.2">
      <c r="G953" s="2"/>
      <c r="L953" s="2"/>
    </row>
    <row r="954" spans="7:12" ht="16" x14ac:dyDescent="0.2">
      <c r="G954" s="2"/>
      <c r="L954" s="2"/>
    </row>
    <row r="955" spans="7:12" ht="16" x14ac:dyDescent="0.2">
      <c r="G955" s="2"/>
      <c r="L955" s="2"/>
    </row>
    <row r="956" spans="7:12" ht="16" x14ac:dyDescent="0.2">
      <c r="G956" s="2"/>
      <c r="L956" s="2"/>
    </row>
    <row r="957" spans="7:12" ht="16" x14ac:dyDescent="0.2">
      <c r="G957" s="2"/>
      <c r="L957" s="2"/>
    </row>
    <row r="958" spans="7:12" ht="16" x14ac:dyDescent="0.2">
      <c r="G958" s="2"/>
      <c r="L958" s="2"/>
    </row>
    <row r="959" spans="7:12" ht="16" x14ac:dyDescent="0.2">
      <c r="G959" s="2"/>
      <c r="L959" s="2"/>
    </row>
    <row r="960" spans="7:12" ht="16" x14ac:dyDescent="0.2">
      <c r="G960" s="2"/>
      <c r="L960" s="2"/>
    </row>
    <row r="961" spans="7:12" ht="16" x14ac:dyDescent="0.2">
      <c r="G961" s="2"/>
      <c r="L961" s="2"/>
    </row>
    <row r="962" spans="7:12" ht="16" x14ac:dyDescent="0.2">
      <c r="G962" s="2"/>
      <c r="L962" s="2"/>
    </row>
    <row r="963" spans="7:12" ht="16" x14ac:dyDescent="0.2">
      <c r="G963" s="2"/>
      <c r="L963" s="2"/>
    </row>
    <row r="964" spans="7:12" ht="16" x14ac:dyDescent="0.2">
      <c r="G964" s="2"/>
      <c r="L964" s="2"/>
    </row>
    <row r="965" spans="7:12" ht="16" x14ac:dyDescent="0.2">
      <c r="G965" s="2"/>
      <c r="L965" s="2"/>
    </row>
    <row r="966" spans="7:12" ht="16" x14ac:dyDescent="0.2">
      <c r="G966" s="2"/>
      <c r="L966" s="2"/>
    </row>
    <row r="967" spans="7:12" ht="16" x14ac:dyDescent="0.2">
      <c r="G967" s="2"/>
      <c r="L967" s="2"/>
    </row>
    <row r="968" spans="7:12" ht="16" x14ac:dyDescent="0.2">
      <c r="G968" s="2"/>
      <c r="L968" s="2"/>
    </row>
    <row r="969" spans="7:12" ht="16" x14ac:dyDescent="0.2">
      <c r="G969" s="2"/>
      <c r="L969" s="2"/>
    </row>
    <row r="970" spans="7:12" ht="16" x14ac:dyDescent="0.2">
      <c r="G970" s="2"/>
      <c r="L970" s="2"/>
    </row>
    <row r="971" spans="7:12" ht="16" x14ac:dyDescent="0.2">
      <c r="G971" s="2"/>
      <c r="L971" s="2"/>
    </row>
    <row r="972" spans="7:12" ht="16" x14ac:dyDescent="0.2">
      <c r="G972" s="2"/>
      <c r="L972" s="2"/>
    </row>
    <row r="973" spans="7:12" ht="16" x14ac:dyDescent="0.2">
      <c r="G973" s="2"/>
      <c r="L973" s="2"/>
    </row>
    <row r="974" spans="7:12" ht="16" x14ac:dyDescent="0.2">
      <c r="G974" s="2"/>
      <c r="L974" s="2"/>
    </row>
    <row r="975" spans="7:12" ht="16" x14ac:dyDescent="0.2">
      <c r="G975" s="2"/>
      <c r="L975" s="2"/>
    </row>
    <row r="976" spans="7:12" ht="16" x14ac:dyDescent="0.2">
      <c r="G976" s="2"/>
      <c r="L976" s="2"/>
    </row>
    <row r="977" spans="7:12" ht="16" x14ac:dyDescent="0.2">
      <c r="G977" s="2"/>
      <c r="L977" s="2"/>
    </row>
    <row r="978" spans="7:12" ht="16" x14ac:dyDescent="0.2">
      <c r="G978" s="2"/>
      <c r="L978" s="2"/>
    </row>
    <row r="979" spans="7:12" ht="16" x14ac:dyDescent="0.2">
      <c r="G979" s="2"/>
      <c r="L979" s="2"/>
    </row>
    <row r="980" spans="7:12" ht="16" x14ac:dyDescent="0.2">
      <c r="G980" s="2"/>
      <c r="L980" s="2"/>
    </row>
    <row r="981" spans="7:12" ht="16" x14ac:dyDescent="0.2">
      <c r="G981" s="2"/>
      <c r="L981" s="2"/>
    </row>
    <row r="982" spans="7:12" ht="16" x14ac:dyDescent="0.2">
      <c r="G982" s="2"/>
      <c r="L982" s="2"/>
    </row>
    <row r="983" spans="7:12" ht="16" x14ac:dyDescent="0.2">
      <c r="G983" s="2"/>
      <c r="L983" s="2"/>
    </row>
    <row r="984" spans="7:12" ht="16" x14ac:dyDescent="0.2">
      <c r="G984" s="2"/>
      <c r="L984" s="2"/>
    </row>
    <row r="985" spans="7:12" ht="16" x14ac:dyDescent="0.2">
      <c r="G985" s="2"/>
      <c r="L985" s="2"/>
    </row>
    <row r="986" spans="7:12" ht="16" x14ac:dyDescent="0.2">
      <c r="G986" s="2"/>
      <c r="L986" s="2"/>
    </row>
    <row r="987" spans="7:12" ht="16" x14ac:dyDescent="0.2">
      <c r="G987" s="2"/>
      <c r="L987" s="2"/>
    </row>
    <row r="988" spans="7:12" ht="16" x14ac:dyDescent="0.2">
      <c r="G988" s="2"/>
      <c r="L988" s="2"/>
    </row>
    <row r="989" spans="7:12" ht="16" x14ac:dyDescent="0.2">
      <c r="G989" s="2"/>
      <c r="L989" s="2"/>
    </row>
    <row r="990" spans="7:12" ht="16" x14ac:dyDescent="0.2">
      <c r="G990" s="2"/>
      <c r="L990" s="2"/>
    </row>
    <row r="991" spans="7:12" ht="16" x14ac:dyDescent="0.2">
      <c r="G991" s="2"/>
      <c r="L991" s="2"/>
    </row>
    <row r="992" spans="7:12" ht="16" x14ac:dyDescent="0.2">
      <c r="G992" s="2"/>
      <c r="L992" s="2"/>
    </row>
    <row r="993" spans="7:12" ht="16" x14ac:dyDescent="0.2">
      <c r="G993" s="2"/>
      <c r="L993" s="2"/>
    </row>
    <row r="994" spans="7:12" ht="16" x14ac:dyDescent="0.2">
      <c r="G994" s="2"/>
      <c r="L994" s="2"/>
    </row>
    <row r="995" spans="7:12" ht="16" x14ac:dyDescent="0.2">
      <c r="G995" s="2"/>
      <c r="L995" s="2"/>
    </row>
    <row r="996" spans="7:12" ht="16" x14ac:dyDescent="0.2">
      <c r="G996" s="2"/>
      <c r="L996" s="2"/>
    </row>
    <row r="997" spans="7:12" ht="16" x14ac:dyDescent="0.2">
      <c r="G997" s="2"/>
      <c r="L997" s="2"/>
    </row>
    <row r="998" spans="7:12" ht="16" x14ac:dyDescent="0.2">
      <c r="G998" s="2"/>
      <c r="L998" s="2"/>
    </row>
    <row r="999" spans="7:12" ht="16" x14ac:dyDescent="0.2">
      <c r="G999" s="2"/>
      <c r="L999" s="2"/>
    </row>
    <row r="1000" spans="7:12" ht="16" x14ac:dyDescent="0.2">
      <c r="G1000" s="2"/>
      <c r="L1000" s="2"/>
    </row>
    <row r="1001" spans="7:12" ht="16" x14ac:dyDescent="0.2">
      <c r="G1001" s="2"/>
      <c r="L1001" s="2"/>
    </row>
    <row r="1002" spans="7:12" ht="16" x14ac:dyDescent="0.2">
      <c r="G1002" s="2"/>
      <c r="L1002" s="2"/>
    </row>
    <row r="1003" spans="7:12" ht="16" x14ac:dyDescent="0.2">
      <c r="G1003" s="2"/>
      <c r="L1003" s="2"/>
    </row>
    <row r="1004" spans="7:12" ht="16" x14ac:dyDescent="0.2">
      <c r="G1004" s="2"/>
      <c r="L1004" s="2"/>
    </row>
  </sheetData>
  <printOptions horizontalCentered="1"/>
  <pageMargins left="0.25" right="0.25" top="0.75" bottom="0.75" header="0" footer="0"/>
  <pageSetup scale="63"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7CAAC"/>
  </sheetPr>
  <dimension ref="A1:Q26"/>
  <sheetViews>
    <sheetView showGridLines="0" workbookViewId="0">
      <selection activeCell="D1" sqref="D1:F1048576"/>
    </sheetView>
  </sheetViews>
  <sheetFormatPr baseColWidth="10" defaultColWidth="11.28515625" defaultRowHeight="15" customHeight="1" x14ac:dyDescent="0.2"/>
  <cols>
    <col min="1" max="1" width="27.85546875" customWidth="1"/>
    <col min="2" max="2" width="15.5703125" customWidth="1"/>
    <col min="3" max="3" width="4.42578125" customWidth="1"/>
    <col min="4" max="4" width="9.7109375" customWidth="1"/>
    <col min="5" max="5" width="9.42578125" customWidth="1"/>
    <col min="6" max="7" width="10.42578125" customWidth="1"/>
    <col min="8" max="17" width="10.7109375" customWidth="1"/>
    <col min="18" max="22" width="8.5703125" customWidth="1"/>
  </cols>
  <sheetData>
    <row r="1" spans="1:17" ht="15" customHeight="1" x14ac:dyDescent="0.2">
      <c r="A1" s="2" t="s">
        <v>63</v>
      </c>
    </row>
    <row r="2" spans="1:17" ht="15" customHeight="1" x14ac:dyDescent="0.2">
      <c r="A2" s="2" t="str">
        <f>'DATA ENTRY'!B6</f>
        <v>ABC Agency</v>
      </c>
    </row>
    <row r="4" spans="1:17" ht="15" customHeight="1" x14ac:dyDescent="0.2">
      <c r="A4" s="3" t="s">
        <v>64</v>
      </c>
    </row>
    <row r="6" spans="1:17" ht="15" customHeight="1" x14ac:dyDescent="0.2">
      <c r="A6" s="2" t="s">
        <v>32</v>
      </c>
      <c r="B6" s="18" t="s">
        <v>33</v>
      </c>
      <c r="C6" s="5"/>
      <c r="D6" s="42" t="s">
        <v>65</v>
      </c>
      <c r="E6" s="42" t="s">
        <v>133</v>
      </c>
      <c r="F6" s="5"/>
      <c r="G6" s="5"/>
      <c r="H6" s="5"/>
      <c r="I6" s="5"/>
      <c r="J6" s="5"/>
      <c r="K6" s="5"/>
      <c r="L6" s="5"/>
      <c r="M6" s="5"/>
      <c r="N6" s="5"/>
      <c r="O6" s="5"/>
      <c r="P6" s="5"/>
      <c r="Q6" s="5"/>
    </row>
    <row r="7" spans="1:17" ht="15" customHeight="1" x14ac:dyDescent="0.2">
      <c r="A7" s="7" t="s">
        <v>34</v>
      </c>
      <c r="B7" s="3" t="s">
        <v>35</v>
      </c>
      <c r="C7" s="43"/>
      <c r="D7" s="43" t="str">
        <f>+'Quarterly Dashboard'!G8</f>
        <v/>
      </c>
      <c r="E7" s="43" t="str">
        <f>+'Quarterly Dashboard'!L8</f>
        <v/>
      </c>
      <c r="F7" s="43"/>
      <c r="G7" s="43"/>
      <c r="H7" s="43"/>
      <c r="I7" s="43"/>
      <c r="J7" s="43"/>
      <c r="K7" s="43"/>
      <c r="L7" s="43"/>
      <c r="M7" s="43"/>
      <c r="N7" s="43"/>
      <c r="O7" s="43"/>
      <c r="P7" s="43"/>
      <c r="Q7" s="43"/>
    </row>
    <row r="8" spans="1:17" ht="15" customHeight="1" x14ac:dyDescent="0.2">
      <c r="A8" s="7" t="s">
        <v>36</v>
      </c>
      <c r="B8" s="3" t="s">
        <v>37</v>
      </c>
      <c r="C8" s="43"/>
      <c r="D8" s="43" t="str">
        <f>+'Quarterly Dashboard'!G9</f>
        <v/>
      </c>
      <c r="E8" s="43" t="str">
        <f>+'Quarterly Dashboard'!L9</f>
        <v/>
      </c>
      <c r="F8" s="43"/>
      <c r="G8" s="43"/>
      <c r="H8" s="43"/>
      <c r="I8" s="43"/>
      <c r="J8" s="43"/>
      <c r="K8" s="43"/>
      <c r="L8" s="43"/>
      <c r="M8" s="43"/>
      <c r="N8" s="43"/>
      <c r="O8" s="43"/>
      <c r="P8" s="43"/>
      <c r="Q8" s="43"/>
    </row>
    <row r="9" spans="1:17" ht="15" customHeight="1" x14ac:dyDescent="0.2">
      <c r="A9" s="7" t="s">
        <v>38</v>
      </c>
      <c r="B9" s="3" t="s">
        <v>39</v>
      </c>
      <c r="C9" s="43"/>
      <c r="D9" s="43" t="str">
        <f>+'Quarterly Dashboard'!G10</f>
        <v/>
      </c>
      <c r="E9" s="43" t="str">
        <f>+'Quarterly Dashboard'!L10</f>
        <v/>
      </c>
      <c r="F9" s="43"/>
      <c r="G9" s="43"/>
      <c r="H9" s="43"/>
      <c r="I9" s="43"/>
      <c r="J9" s="43"/>
      <c r="K9" s="43"/>
      <c r="L9" s="43"/>
      <c r="M9" s="43"/>
      <c r="N9" s="43"/>
      <c r="O9" s="43"/>
      <c r="P9" s="43"/>
      <c r="Q9" s="43"/>
    </row>
    <row r="10" spans="1:17" ht="15" customHeight="1" x14ac:dyDescent="0.2">
      <c r="A10" s="7" t="s">
        <v>40</v>
      </c>
      <c r="B10" s="3" t="s">
        <v>41</v>
      </c>
      <c r="C10" s="44"/>
      <c r="D10" s="43" t="str">
        <f>+'Quarterly Dashboard'!G11</f>
        <v/>
      </c>
      <c r="E10" s="43" t="str">
        <f>+'Quarterly Dashboard'!L11</f>
        <v/>
      </c>
      <c r="F10" s="44"/>
      <c r="G10" s="44"/>
      <c r="H10" s="44"/>
      <c r="I10" s="44"/>
      <c r="J10" s="44"/>
      <c r="K10" s="44"/>
      <c r="L10" s="44"/>
      <c r="M10" s="44"/>
      <c r="N10" s="44"/>
      <c r="O10" s="44"/>
      <c r="P10" s="44"/>
      <c r="Q10" s="44"/>
    </row>
    <row r="11" spans="1:17" ht="15" customHeight="1" x14ac:dyDescent="0.2">
      <c r="A11" s="7" t="s">
        <v>42</v>
      </c>
      <c r="B11" s="3" t="s">
        <v>131</v>
      </c>
      <c r="C11" s="9"/>
      <c r="D11" s="70" t="str">
        <f>+'Quarterly Dashboard'!G12</f>
        <v/>
      </c>
      <c r="E11" s="70" t="str">
        <f>+'Quarterly Dashboard'!L12</f>
        <v/>
      </c>
      <c r="F11" s="9"/>
      <c r="G11" s="9"/>
      <c r="H11" s="9"/>
      <c r="I11" s="9"/>
      <c r="J11" s="9"/>
      <c r="K11" s="9"/>
      <c r="L11" s="9"/>
      <c r="M11" s="9"/>
      <c r="N11" s="9"/>
      <c r="O11" s="9"/>
      <c r="P11" s="9"/>
      <c r="Q11" s="9"/>
    </row>
    <row r="12" spans="1:17" ht="15" customHeight="1" x14ac:dyDescent="0.2">
      <c r="A12" s="7" t="s">
        <v>43</v>
      </c>
      <c r="B12" s="3"/>
      <c r="C12" s="9"/>
      <c r="D12" s="70" t="str">
        <f>+'Quarterly Dashboard'!G13</f>
        <v/>
      </c>
      <c r="E12" s="70" t="str">
        <f>+'Quarterly Dashboard'!L13</f>
        <v/>
      </c>
      <c r="F12" s="9"/>
      <c r="G12" s="9"/>
      <c r="H12" s="9"/>
      <c r="I12" s="9"/>
      <c r="J12" s="9"/>
      <c r="K12" s="9"/>
      <c r="L12" s="9"/>
      <c r="M12" s="9"/>
      <c r="N12" s="9"/>
      <c r="O12" s="9"/>
      <c r="P12" s="9"/>
      <c r="Q12" s="9"/>
    </row>
    <row r="13" spans="1:17" ht="15" customHeight="1" x14ac:dyDescent="0.2">
      <c r="A13" s="7" t="s">
        <v>44</v>
      </c>
      <c r="B13" s="3"/>
      <c r="C13" s="44"/>
      <c r="D13" s="43" t="str">
        <f>+'Quarterly Dashboard'!G14</f>
        <v/>
      </c>
      <c r="E13" s="43" t="str">
        <f>+'Quarterly Dashboard'!L14</f>
        <v/>
      </c>
      <c r="F13" s="44"/>
      <c r="G13" s="44"/>
      <c r="H13" s="44"/>
      <c r="I13" s="44"/>
      <c r="J13" s="44"/>
      <c r="K13" s="44"/>
      <c r="L13" s="44"/>
      <c r="M13" s="44"/>
      <c r="N13" s="44"/>
      <c r="O13" s="44"/>
      <c r="P13" s="44"/>
      <c r="Q13" s="44"/>
    </row>
    <row r="14" spans="1:17" ht="15" customHeight="1" x14ac:dyDescent="0.2">
      <c r="B14" s="3"/>
    </row>
    <row r="15" spans="1:17" ht="15" customHeight="1" x14ac:dyDescent="0.2">
      <c r="A15" s="7" t="s">
        <v>45</v>
      </c>
      <c r="B15" s="3" t="s">
        <v>46</v>
      </c>
      <c r="C15" s="15"/>
      <c r="D15" s="15" t="str">
        <f>+'Quarterly Dashboard'!G16</f>
        <v/>
      </c>
      <c r="E15" s="15" t="str">
        <f>+'Quarterly Dashboard'!L16</f>
        <v/>
      </c>
      <c r="F15" s="15"/>
      <c r="G15" s="15"/>
      <c r="H15" s="15"/>
      <c r="I15" s="15"/>
      <c r="J15" s="15"/>
      <c r="K15" s="15"/>
      <c r="L15" s="15"/>
      <c r="M15" s="15"/>
      <c r="N15" s="15"/>
      <c r="O15" s="15"/>
      <c r="P15" s="15"/>
      <c r="Q15" s="15"/>
    </row>
    <row r="16" spans="1:17" ht="15" customHeight="1" x14ac:dyDescent="0.2">
      <c r="A16" s="7" t="s">
        <v>47</v>
      </c>
      <c r="B16" s="3" t="s">
        <v>48</v>
      </c>
      <c r="C16" s="15"/>
      <c r="D16" s="15" t="str">
        <f>+'Quarterly Dashboard'!G17</f>
        <v/>
      </c>
      <c r="E16" s="15" t="str">
        <f>+'Quarterly Dashboard'!L17</f>
        <v/>
      </c>
      <c r="F16" s="15"/>
      <c r="G16" s="15"/>
      <c r="H16" s="15"/>
      <c r="I16" s="15"/>
      <c r="J16" s="15"/>
      <c r="K16" s="15"/>
      <c r="L16" s="15"/>
      <c r="M16" s="15"/>
      <c r="N16" s="15"/>
      <c r="O16" s="15"/>
      <c r="P16" s="15"/>
      <c r="Q16" s="15"/>
    </row>
    <row r="17" spans="1:17" ht="15" customHeight="1" x14ac:dyDescent="0.2">
      <c r="A17" s="7" t="s">
        <v>49</v>
      </c>
      <c r="B17" s="3" t="s">
        <v>50</v>
      </c>
      <c r="C17" s="15"/>
      <c r="D17" s="15" t="str">
        <f>+'Quarterly Dashboard'!G18</f>
        <v/>
      </c>
      <c r="E17" s="15" t="str">
        <f>+'Quarterly Dashboard'!L18</f>
        <v/>
      </c>
      <c r="F17" s="15"/>
      <c r="G17" s="15"/>
      <c r="H17" s="15"/>
      <c r="I17" s="15"/>
      <c r="J17" s="15"/>
      <c r="K17" s="15"/>
      <c r="L17" s="15"/>
      <c r="M17" s="15"/>
      <c r="N17" s="15"/>
      <c r="O17" s="15"/>
      <c r="P17" s="15"/>
      <c r="Q17" s="15"/>
    </row>
    <row r="18" spans="1:17" ht="15" customHeight="1" x14ac:dyDescent="0.2">
      <c r="A18" s="7" t="s">
        <v>51</v>
      </c>
      <c r="B18" s="3" t="s">
        <v>46</v>
      </c>
      <c r="C18" s="15"/>
      <c r="D18" s="15" t="str">
        <f>+'Quarterly Dashboard'!G19</f>
        <v/>
      </c>
      <c r="E18" s="15" t="str">
        <f>+'Quarterly Dashboard'!L19</f>
        <v/>
      </c>
      <c r="F18" s="15"/>
      <c r="G18" s="15"/>
      <c r="H18" s="15"/>
      <c r="I18" s="15"/>
      <c r="J18" s="15"/>
      <c r="K18" s="15"/>
      <c r="L18" s="15"/>
      <c r="M18" s="15"/>
      <c r="N18" s="15"/>
      <c r="O18" s="15"/>
      <c r="P18" s="15"/>
      <c r="Q18" s="15"/>
    </row>
    <row r="19" spans="1:17" ht="15" customHeight="1" x14ac:dyDescent="0.2">
      <c r="A19" s="7" t="s">
        <v>52</v>
      </c>
      <c r="B19" s="3" t="s">
        <v>53</v>
      </c>
      <c r="C19" s="15"/>
      <c r="D19" s="15" t="str">
        <f>+'Quarterly Dashboard'!G20</f>
        <v/>
      </c>
      <c r="E19" s="15" t="str">
        <f>+'Quarterly Dashboard'!L20</f>
        <v/>
      </c>
      <c r="F19" s="15"/>
      <c r="G19" s="15"/>
      <c r="H19" s="15"/>
      <c r="I19" s="15"/>
      <c r="J19" s="15"/>
      <c r="K19" s="15"/>
      <c r="L19" s="15"/>
      <c r="M19" s="15"/>
      <c r="N19" s="15"/>
      <c r="O19" s="15"/>
      <c r="P19" s="15"/>
      <c r="Q19" s="15"/>
    </row>
    <row r="20" spans="1:17" ht="15" customHeight="1" x14ac:dyDescent="0.2">
      <c r="A20" s="7" t="s">
        <v>54</v>
      </c>
      <c r="B20" s="3" t="s">
        <v>55</v>
      </c>
      <c r="C20" s="15"/>
      <c r="D20" s="15" t="str">
        <f>+'Quarterly Dashboard'!G21</f>
        <v/>
      </c>
      <c r="E20" s="15" t="str">
        <f>+'Quarterly Dashboard'!L21</f>
        <v/>
      </c>
      <c r="F20" s="15"/>
      <c r="G20" s="15"/>
      <c r="H20" s="15"/>
      <c r="I20" s="15"/>
      <c r="J20" s="15"/>
      <c r="K20" s="15"/>
      <c r="L20" s="15"/>
      <c r="M20" s="15"/>
      <c r="N20" s="15"/>
      <c r="O20" s="15"/>
      <c r="P20" s="15"/>
      <c r="Q20" s="15"/>
    </row>
    <row r="21" spans="1:17" ht="15" customHeight="1" x14ac:dyDescent="0.2">
      <c r="A21" s="7" t="s">
        <v>56</v>
      </c>
      <c r="B21" s="3" t="s">
        <v>57</v>
      </c>
      <c r="C21" s="15"/>
      <c r="D21" s="15" t="str">
        <f>+'Quarterly Dashboard'!G22</f>
        <v/>
      </c>
      <c r="E21" s="15" t="str">
        <f>+'Quarterly Dashboard'!L22</f>
        <v/>
      </c>
      <c r="F21" s="15"/>
      <c r="G21" s="15"/>
      <c r="H21" s="15"/>
      <c r="I21" s="15"/>
      <c r="J21" s="15"/>
      <c r="K21" s="15"/>
      <c r="L21" s="15"/>
      <c r="M21" s="15"/>
      <c r="N21" s="15"/>
      <c r="O21" s="15"/>
      <c r="P21" s="15"/>
      <c r="Q21" s="15"/>
    </row>
    <row r="23" spans="1:17" ht="15" customHeight="1" x14ac:dyDescent="0.2">
      <c r="A23" s="7" t="s">
        <v>137</v>
      </c>
      <c r="B23" s="3" t="s">
        <v>144</v>
      </c>
      <c r="C23" s="15"/>
      <c r="D23" s="80" t="str">
        <f>+'Quarterly Dashboard'!G24</f>
        <v/>
      </c>
      <c r="E23" s="80" t="str">
        <f>+'Quarterly Dashboard'!L24</f>
        <v/>
      </c>
      <c r="F23" s="15"/>
      <c r="G23" s="15"/>
      <c r="H23" s="15"/>
      <c r="I23" s="15"/>
      <c r="J23" s="15"/>
      <c r="K23" s="15"/>
      <c r="L23" s="15"/>
      <c r="M23" s="15"/>
      <c r="N23" s="15"/>
      <c r="O23" s="15"/>
      <c r="P23" s="15"/>
      <c r="Q23" s="15"/>
    </row>
    <row r="24" spans="1:17" ht="15" customHeight="1" x14ac:dyDescent="0.2">
      <c r="A24" s="7" t="s">
        <v>141</v>
      </c>
      <c r="B24" s="3"/>
      <c r="C24" s="15"/>
      <c r="D24" s="80" t="str">
        <f>+'Quarterly Dashboard'!G25</f>
        <v/>
      </c>
      <c r="E24" s="80" t="str">
        <f>+'Quarterly Dashboard'!L25</f>
        <v/>
      </c>
      <c r="F24" s="15"/>
      <c r="G24" s="15"/>
      <c r="H24" s="15"/>
      <c r="I24" s="15"/>
      <c r="J24" s="15"/>
      <c r="K24" s="15"/>
      <c r="L24" s="15"/>
      <c r="M24" s="15"/>
      <c r="N24" s="15"/>
      <c r="O24" s="15"/>
      <c r="P24" s="15"/>
      <c r="Q24" s="15"/>
    </row>
    <row r="25" spans="1:17" ht="15" customHeight="1" x14ac:dyDescent="0.2">
      <c r="A25" s="7" t="s">
        <v>138</v>
      </c>
      <c r="B25" s="3" t="s">
        <v>140</v>
      </c>
      <c r="C25" s="15"/>
      <c r="D25" s="80" t="str">
        <f>+'Quarterly Dashboard'!G26</f>
        <v/>
      </c>
      <c r="E25" s="80" t="str">
        <f>+'Quarterly Dashboard'!L26</f>
        <v/>
      </c>
      <c r="F25" s="15"/>
      <c r="G25" s="15"/>
      <c r="H25" s="15"/>
      <c r="I25" s="15"/>
      <c r="J25" s="15"/>
      <c r="K25" s="15"/>
      <c r="L25" s="15"/>
      <c r="M25" s="15"/>
      <c r="N25" s="15"/>
      <c r="O25" s="15"/>
      <c r="P25" s="15"/>
      <c r="Q25" s="15"/>
    </row>
    <row r="26" spans="1:17" ht="15" customHeight="1" x14ac:dyDescent="0.2">
      <c r="A26" s="7" t="s">
        <v>139</v>
      </c>
      <c r="B26" s="3" t="s">
        <v>50</v>
      </c>
      <c r="C26" s="15"/>
      <c r="D26" s="80">
        <f>+'Quarterly Dashboard'!G27</f>
        <v>0</v>
      </c>
      <c r="E26" s="80">
        <f>+'Quarterly Dashboard'!L27</f>
        <v>0</v>
      </c>
      <c r="F26" s="15"/>
      <c r="G26" s="15"/>
      <c r="H26" s="15"/>
      <c r="I26" s="15"/>
      <c r="J26" s="15"/>
      <c r="K26" s="15"/>
      <c r="L26" s="15"/>
      <c r="M26" s="15"/>
      <c r="N26" s="15"/>
      <c r="O26" s="15"/>
      <c r="P26" s="15"/>
      <c r="Q26" s="15"/>
    </row>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5E0B3"/>
  </sheetPr>
  <dimension ref="A1:Z1000"/>
  <sheetViews>
    <sheetView showGridLines="0" tabSelected="1" topLeftCell="A2" workbookViewId="0">
      <selection activeCell="H38" sqref="H37:H38"/>
    </sheetView>
  </sheetViews>
  <sheetFormatPr baseColWidth="10" defaultColWidth="11.28515625" defaultRowHeight="15" customHeight="1" x14ac:dyDescent="0.2"/>
  <cols>
    <col min="1" max="1" width="25.28515625" customWidth="1"/>
    <col min="2" max="2" width="13.42578125" customWidth="1"/>
    <col min="3" max="26" width="10.7109375" customWidth="1"/>
  </cols>
  <sheetData>
    <row r="1" spans="1:26" ht="15" customHeight="1" x14ac:dyDescent="0.2">
      <c r="A1" s="45"/>
      <c r="B1" s="7"/>
      <c r="C1" s="7"/>
      <c r="D1" s="7"/>
      <c r="E1" s="7"/>
      <c r="F1" s="7"/>
      <c r="G1" s="7"/>
      <c r="H1" s="7"/>
      <c r="I1" s="7"/>
      <c r="J1" s="7"/>
      <c r="K1" s="7"/>
      <c r="L1" s="7"/>
      <c r="M1" s="7"/>
      <c r="N1" s="7"/>
      <c r="O1" s="7"/>
      <c r="P1" s="7"/>
      <c r="Q1" s="7"/>
      <c r="R1" s="7"/>
      <c r="S1" s="7"/>
      <c r="T1" s="7"/>
      <c r="U1" s="7"/>
      <c r="V1" s="7"/>
      <c r="W1" s="7"/>
      <c r="X1" s="7"/>
      <c r="Y1" s="7"/>
      <c r="Z1" s="7"/>
    </row>
    <row r="2" spans="1:26" ht="15" customHeight="1" x14ac:dyDescent="0.2">
      <c r="A2" s="45" t="s">
        <v>67</v>
      </c>
      <c r="B2" s="7"/>
      <c r="C2" s="7"/>
      <c r="D2" s="7"/>
      <c r="E2" s="7"/>
      <c r="F2" s="7"/>
      <c r="G2" s="7"/>
      <c r="H2" s="7"/>
      <c r="I2" s="7"/>
      <c r="J2" s="7"/>
      <c r="K2" s="7"/>
      <c r="L2" s="7"/>
      <c r="M2" s="7"/>
      <c r="N2" s="7"/>
      <c r="O2" s="7"/>
      <c r="P2" s="7"/>
      <c r="Q2" s="7"/>
      <c r="R2" s="7"/>
      <c r="S2" s="7"/>
      <c r="T2" s="7"/>
      <c r="U2" s="7"/>
      <c r="V2" s="7"/>
      <c r="W2" s="7"/>
      <c r="X2" s="7"/>
      <c r="Y2" s="7"/>
      <c r="Z2" s="7"/>
    </row>
    <row r="3" spans="1:26" ht="15" customHeight="1" x14ac:dyDescent="0.2">
      <c r="A3" s="45"/>
      <c r="B3" s="7"/>
      <c r="C3" s="7"/>
      <c r="D3" s="7"/>
      <c r="E3" s="7"/>
      <c r="F3" s="7"/>
      <c r="G3" s="7"/>
      <c r="H3" s="7"/>
      <c r="I3" s="7"/>
      <c r="J3" s="7"/>
      <c r="K3" s="7"/>
      <c r="L3" s="7"/>
      <c r="M3" s="7"/>
      <c r="N3" s="7"/>
      <c r="O3" s="7"/>
      <c r="P3" s="7"/>
      <c r="Q3" s="7"/>
      <c r="R3" s="7"/>
      <c r="S3" s="7"/>
      <c r="T3" s="7"/>
      <c r="U3" s="7"/>
      <c r="V3" s="7"/>
      <c r="W3" s="7"/>
      <c r="X3" s="7"/>
      <c r="Y3" s="7"/>
      <c r="Z3" s="7"/>
    </row>
    <row r="4" spans="1:26" ht="15" customHeight="1" x14ac:dyDescent="0.2">
      <c r="A4" s="4" t="s">
        <v>3</v>
      </c>
      <c r="B4" s="7"/>
      <c r="C4" s="7"/>
      <c r="D4" s="7"/>
      <c r="E4" s="7"/>
      <c r="F4" s="7"/>
      <c r="G4" s="7"/>
      <c r="H4" s="7"/>
      <c r="I4" s="7"/>
      <c r="J4" s="7"/>
      <c r="K4" s="7"/>
      <c r="L4" s="7"/>
      <c r="M4" s="7"/>
      <c r="N4" s="7"/>
      <c r="O4" s="7"/>
      <c r="P4" s="7"/>
      <c r="Q4" s="7"/>
      <c r="R4" s="7"/>
      <c r="S4" s="7"/>
      <c r="T4" s="7"/>
      <c r="U4" s="7"/>
      <c r="V4" s="7"/>
      <c r="W4" s="7"/>
      <c r="X4" s="7"/>
      <c r="Y4" s="7"/>
      <c r="Z4" s="7"/>
    </row>
    <row r="5" spans="1:26" ht="15" customHeight="1" x14ac:dyDescent="0.2">
      <c r="A5" s="7"/>
      <c r="B5" s="7"/>
      <c r="C5" s="7"/>
      <c r="D5" s="7"/>
      <c r="E5" s="7"/>
      <c r="F5" s="7"/>
      <c r="G5" s="7"/>
      <c r="H5" s="7"/>
      <c r="I5" s="7"/>
      <c r="J5" s="7"/>
      <c r="K5" s="7"/>
      <c r="L5" s="7"/>
      <c r="M5" s="7"/>
      <c r="N5" s="7"/>
      <c r="O5" s="7"/>
      <c r="P5" s="7"/>
      <c r="Q5" s="7"/>
      <c r="R5" s="7"/>
      <c r="S5" s="7"/>
      <c r="T5" s="7"/>
      <c r="U5" s="7"/>
      <c r="V5" s="7"/>
      <c r="W5" s="7"/>
      <c r="X5" s="7"/>
      <c r="Y5" s="7"/>
      <c r="Z5" s="7"/>
    </row>
    <row r="6" spans="1:26" ht="15" customHeight="1" x14ac:dyDescent="0.2">
      <c r="A6" s="7" t="s">
        <v>68</v>
      </c>
      <c r="B6" s="49" t="s">
        <v>69</v>
      </c>
      <c r="C6" s="49" t="s">
        <v>70</v>
      </c>
      <c r="D6" s="49" t="s">
        <v>71</v>
      </c>
      <c r="E6" s="49" t="s">
        <v>72</v>
      </c>
      <c r="F6" s="49" t="s">
        <v>73</v>
      </c>
      <c r="G6" s="49" t="s">
        <v>74</v>
      </c>
      <c r="H6" s="49" t="s">
        <v>75</v>
      </c>
      <c r="I6" s="49" t="s">
        <v>76</v>
      </c>
      <c r="J6" s="49" t="s">
        <v>77</v>
      </c>
      <c r="K6" s="49" t="s">
        <v>78</v>
      </c>
      <c r="L6" s="49" t="s">
        <v>79</v>
      </c>
      <c r="M6" s="49" t="s">
        <v>80</v>
      </c>
      <c r="N6" s="7"/>
      <c r="O6" s="7"/>
      <c r="P6" s="7"/>
      <c r="Q6" s="7"/>
      <c r="R6" s="7"/>
      <c r="S6" s="7"/>
      <c r="T6" s="7"/>
      <c r="U6" s="7"/>
      <c r="V6" s="7"/>
      <c r="W6" s="7"/>
      <c r="X6" s="7"/>
      <c r="Y6" s="7"/>
      <c r="Z6" s="7"/>
    </row>
    <row r="7" spans="1:26" ht="15" customHeight="1" x14ac:dyDescent="0.2">
      <c r="A7" s="7" t="s">
        <v>11</v>
      </c>
      <c r="B7" s="50">
        <v>100000</v>
      </c>
      <c r="C7" s="50">
        <v>105000</v>
      </c>
      <c r="D7" s="50">
        <v>90000</v>
      </c>
      <c r="E7" s="50">
        <v>95000</v>
      </c>
      <c r="F7" s="50">
        <v>100000</v>
      </c>
      <c r="G7" s="50"/>
      <c r="H7" s="50"/>
      <c r="I7" s="50"/>
      <c r="J7" s="50"/>
      <c r="K7" s="50"/>
      <c r="L7" s="50"/>
      <c r="M7" s="50"/>
      <c r="N7" s="7"/>
      <c r="O7" s="7"/>
      <c r="P7" s="7"/>
      <c r="Q7" s="7"/>
      <c r="R7" s="7"/>
      <c r="S7" s="7"/>
      <c r="T7" s="7"/>
      <c r="U7" s="7"/>
      <c r="V7" s="7"/>
      <c r="W7" s="7"/>
      <c r="X7" s="7"/>
      <c r="Y7" s="7"/>
      <c r="Z7" s="7"/>
    </row>
    <row r="8" spans="1:26" ht="15" customHeight="1" x14ac:dyDescent="0.2">
      <c r="A8" s="7"/>
      <c r="B8" s="7"/>
      <c r="C8" s="7"/>
      <c r="D8" s="7"/>
      <c r="E8" s="7"/>
      <c r="F8" s="7"/>
      <c r="G8" s="7"/>
      <c r="H8" s="7"/>
      <c r="I8" s="7"/>
      <c r="J8" s="7"/>
      <c r="K8" s="7"/>
      <c r="L8" s="7"/>
      <c r="M8" s="7"/>
      <c r="N8" s="7"/>
      <c r="O8" s="7"/>
      <c r="P8" s="7"/>
      <c r="Q8" s="7"/>
      <c r="R8" s="7"/>
      <c r="S8" s="7"/>
      <c r="T8" s="7"/>
      <c r="U8" s="7"/>
      <c r="V8" s="7"/>
      <c r="W8" s="7"/>
      <c r="X8" s="7"/>
      <c r="Y8" s="7"/>
      <c r="Z8" s="7"/>
    </row>
    <row r="9" spans="1:26" ht="15" customHeight="1" x14ac:dyDescent="0.2">
      <c r="A9" s="7" t="s">
        <v>81</v>
      </c>
      <c r="B9" s="50">
        <v>75000</v>
      </c>
      <c r="C9" s="50">
        <v>70000</v>
      </c>
      <c r="D9" s="50">
        <v>75000</v>
      </c>
      <c r="E9" s="50">
        <v>80000</v>
      </c>
      <c r="F9" s="50">
        <v>70000</v>
      </c>
      <c r="G9" s="50"/>
      <c r="H9" s="50"/>
      <c r="I9" s="50"/>
      <c r="J9" s="50"/>
      <c r="K9" s="50"/>
      <c r="L9" s="50"/>
      <c r="M9" s="50"/>
      <c r="N9" s="7"/>
      <c r="O9" s="7"/>
      <c r="P9" s="7"/>
      <c r="Q9" s="7"/>
      <c r="R9" s="7"/>
      <c r="S9" s="7"/>
      <c r="T9" s="7"/>
      <c r="U9" s="7"/>
      <c r="V9" s="7"/>
      <c r="W9" s="7"/>
      <c r="X9" s="7"/>
      <c r="Y9" s="7"/>
      <c r="Z9" s="7"/>
    </row>
    <row r="10" spans="1:26" ht="15" customHeight="1" x14ac:dyDescent="0.2">
      <c r="A10" s="7" t="s">
        <v>82</v>
      </c>
      <c r="B10" s="50">
        <v>5000</v>
      </c>
      <c r="C10" s="50">
        <v>3000</v>
      </c>
      <c r="D10" s="50">
        <v>0</v>
      </c>
      <c r="E10" s="50">
        <v>1000</v>
      </c>
      <c r="F10" s="50">
        <v>2000</v>
      </c>
      <c r="G10" s="50"/>
      <c r="H10" s="50"/>
      <c r="I10" s="50"/>
      <c r="J10" s="50"/>
      <c r="K10" s="50"/>
      <c r="L10" s="50"/>
      <c r="M10" s="50"/>
      <c r="N10" s="7"/>
      <c r="O10" s="7"/>
      <c r="P10" s="7"/>
      <c r="Q10" s="7"/>
      <c r="R10" s="7"/>
      <c r="S10" s="7"/>
      <c r="T10" s="7"/>
      <c r="U10" s="7"/>
      <c r="V10" s="7"/>
      <c r="W10" s="7"/>
      <c r="X10" s="7"/>
      <c r="Y10" s="7"/>
      <c r="Z10" s="7"/>
    </row>
    <row r="11" spans="1:26" ht="15" customHeight="1" x14ac:dyDescent="0.2">
      <c r="A11" s="7" t="s">
        <v>13</v>
      </c>
      <c r="B11" s="50">
        <v>15000</v>
      </c>
      <c r="C11" s="50">
        <v>14000</v>
      </c>
      <c r="D11" s="50">
        <v>15000</v>
      </c>
      <c r="E11" s="50">
        <v>15000</v>
      </c>
      <c r="F11" s="50">
        <v>15000</v>
      </c>
      <c r="G11" s="50"/>
      <c r="H11" s="50"/>
      <c r="I11" s="50"/>
      <c r="J11" s="50"/>
      <c r="K11" s="50"/>
      <c r="L11" s="50"/>
      <c r="M11" s="50"/>
      <c r="N11" s="7"/>
      <c r="O11" s="7"/>
      <c r="P11" s="7"/>
      <c r="Q11" s="7"/>
      <c r="R11" s="7"/>
      <c r="S11" s="7"/>
      <c r="T11" s="7"/>
      <c r="U11" s="7"/>
      <c r="V11" s="7"/>
      <c r="W11" s="7"/>
      <c r="X11" s="7"/>
      <c r="Y11" s="7"/>
      <c r="Z11" s="7"/>
    </row>
    <row r="12" spans="1:26" ht="15"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row>
    <row r="13" spans="1:26" ht="15" customHeight="1" x14ac:dyDescent="0.2">
      <c r="A13" s="2" t="s">
        <v>14</v>
      </c>
      <c r="B13" s="51">
        <f t="shared" ref="B13:M13" si="0">B7-SUM(B9:B11)</f>
        <v>5000</v>
      </c>
      <c r="C13" s="51">
        <f t="shared" si="0"/>
        <v>18000</v>
      </c>
      <c r="D13" s="51">
        <f t="shared" si="0"/>
        <v>0</v>
      </c>
      <c r="E13" s="51">
        <f t="shared" si="0"/>
        <v>-1000</v>
      </c>
      <c r="F13" s="51">
        <f t="shared" si="0"/>
        <v>13000</v>
      </c>
      <c r="G13" s="51">
        <f t="shared" si="0"/>
        <v>0</v>
      </c>
      <c r="H13" s="51">
        <f t="shared" si="0"/>
        <v>0</v>
      </c>
      <c r="I13" s="51">
        <f t="shared" si="0"/>
        <v>0</v>
      </c>
      <c r="J13" s="51">
        <f t="shared" si="0"/>
        <v>0</v>
      </c>
      <c r="K13" s="51">
        <f t="shared" si="0"/>
        <v>0</v>
      </c>
      <c r="L13" s="51">
        <f t="shared" si="0"/>
        <v>0</v>
      </c>
      <c r="M13" s="51">
        <f t="shared" si="0"/>
        <v>0</v>
      </c>
      <c r="N13" s="7"/>
      <c r="O13" s="7"/>
      <c r="P13" s="7"/>
      <c r="Q13" s="7"/>
      <c r="R13" s="7"/>
      <c r="S13" s="7"/>
      <c r="T13" s="7"/>
      <c r="U13" s="7"/>
      <c r="V13" s="7"/>
      <c r="W13" s="7"/>
      <c r="X13" s="7"/>
      <c r="Y13" s="7"/>
      <c r="Z13" s="7"/>
    </row>
    <row r="14" spans="1:26" ht="15" customHeight="1" x14ac:dyDescent="0.2">
      <c r="A14" s="7"/>
      <c r="B14" s="7"/>
      <c r="C14" s="7"/>
      <c r="D14" s="7"/>
      <c r="E14" s="7"/>
      <c r="F14" s="7"/>
      <c r="G14" s="7"/>
      <c r="H14" s="7"/>
      <c r="I14" s="7"/>
      <c r="J14" s="7"/>
      <c r="K14" s="7"/>
      <c r="L14" s="7"/>
      <c r="M14" s="7"/>
      <c r="N14" s="7"/>
      <c r="O14" s="7"/>
      <c r="P14" s="7"/>
      <c r="Q14" s="7"/>
      <c r="R14" s="7"/>
      <c r="S14" s="7"/>
      <c r="T14" s="7"/>
      <c r="U14" s="7"/>
      <c r="V14" s="7"/>
      <c r="W14" s="7"/>
      <c r="X14" s="7"/>
      <c r="Y14" s="7"/>
      <c r="Z14" s="7"/>
    </row>
    <row r="15" spans="1:26" ht="15" customHeight="1" x14ac:dyDescent="0.2">
      <c r="A15" s="7"/>
      <c r="B15" s="7"/>
      <c r="C15" s="7"/>
      <c r="D15" s="7"/>
      <c r="E15" s="7"/>
      <c r="F15" s="7"/>
      <c r="G15" s="7"/>
      <c r="H15" s="7"/>
      <c r="I15" s="7"/>
      <c r="J15" s="7"/>
      <c r="K15" s="7"/>
      <c r="L15" s="7"/>
      <c r="M15" s="7"/>
      <c r="N15" s="7"/>
      <c r="O15" s="7"/>
      <c r="P15" s="7"/>
      <c r="Q15" s="7"/>
      <c r="R15" s="7"/>
      <c r="S15" s="7"/>
      <c r="T15" s="7"/>
      <c r="U15" s="7"/>
      <c r="V15" s="7"/>
      <c r="W15" s="7"/>
      <c r="X15" s="7"/>
      <c r="Y15" s="7"/>
      <c r="Z15" s="7"/>
    </row>
    <row r="16" spans="1:26" ht="15" customHeight="1" x14ac:dyDescent="0.2">
      <c r="A16" s="7" t="s">
        <v>83</v>
      </c>
      <c r="B16" s="16">
        <v>2500</v>
      </c>
      <c r="C16" s="16">
        <v>5000</v>
      </c>
      <c r="D16" s="16">
        <v>2000</v>
      </c>
      <c r="E16" s="16">
        <v>0</v>
      </c>
      <c r="F16" s="16">
        <v>5000</v>
      </c>
      <c r="G16" s="16"/>
      <c r="H16" s="16"/>
      <c r="I16" s="16"/>
      <c r="J16" s="16"/>
      <c r="K16" s="16"/>
      <c r="L16" s="16"/>
      <c r="M16" s="16"/>
      <c r="N16" s="7"/>
      <c r="O16" s="7"/>
      <c r="P16" s="7"/>
      <c r="Q16" s="7"/>
      <c r="R16" s="7"/>
      <c r="S16" s="7"/>
      <c r="T16" s="7"/>
      <c r="U16" s="7"/>
      <c r="V16" s="7"/>
      <c r="W16" s="7"/>
      <c r="X16" s="7"/>
      <c r="Y16" s="7"/>
      <c r="Z16" s="7"/>
    </row>
    <row r="17" spans="1:26" ht="15" customHeight="1" x14ac:dyDescent="0.2">
      <c r="A17" s="7" t="s">
        <v>66</v>
      </c>
      <c r="B17" s="16"/>
      <c r="C17" s="16"/>
      <c r="D17" s="16">
        <v>10000</v>
      </c>
      <c r="E17" s="16"/>
      <c r="F17" s="16"/>
      <c r="G17" s="16"/>
      <c r="H17" s="16"/>
      <c r="I17" s="16"/>
      <c r="J17" s="16"/>
      <c r="K17" s="16"/>
      <c r="L17" s="16"/>
      <c r="M17" s="16"/>
      <c r="N17" s="7"/>
      <c r="O17" s="7"/>
      <c r="P17" s="7"/>
      <c r="Q17" s="7"/>
      <c r="R17" s="7"/>
      <c r="S17" s="7"/>
      <c r="T17" s="7"/>
      <c r="U17" s="7"/>
      <c r="V17" s="7"/>
      <c r="W17" s="7"/>
      <c r="X17" s="7"/>
      <c r="Y17" s="7"/>
      <c r="Z17" s="7"/>
    </row>
    <row r="18" spans="1:26" ht="15" customHeight="1" x14ac:dyDescent="0.2">
      <c r="A18" s="7" t="s">
        <v>84</v>
      </c>
      <c r="B18" s="16">
        <v>700</v>
      </c>
      <c r="C18" s="16">
        <v>700</v>
      </c>
      <c r="D18" s="16">
        <v>700</v>
      </c>
      <c r="E18" s="16">
        <v>700</v>
      </c>
      <c r="F18" s="16">
        <v>700</v>
      </c>
      <c r="G18" s="16"/>
      <c r="H18" s="16"/>
      <c r="I18" s="16"/>
      <c r="J18" s="16"/>
      <c r="K18" s="16"/>
      <c r="L18" s="16"/>
      <c r="M18" s="16"/>
      <c r="N18" s="7"/>
      <c r="O18" s="7"/>
      <c r="P18" s="7"/>
      <c r="Q18" s="7"/>
      <c r="R18" s="7"/>
      <c r="S18" s="7"/>
      <c r="T18" s="7"/>
      <c r="U18" s="7"/>
      <c r="V18" s="7"/>
      <c r="W18" s="7"/>
      <c r="X18" s="7"/>
      <c r="Y18" s="7"/>
      <c r="Z18" s="7"/>
    </row>
    <row r="19" spans="1:26" ht="15" customHeight="1" x14ac:dyDescent="0.2">
      <c r="A19" s="7" t="s">
        <v>85</v>
      </c>
      <c r="B19" s="16">
        <v>0</v>
      </c>
      <c r="C19" s="16">
        <v>2500</v>
      </c>
      <c r="D19" s="16"/>
      <c r="E19" s="16">
        <v>2000</v>
      </c>
      <c r="F19" s="16"/>
      <c r="G19" s="16"/>
      <c r="H19" s="16"/>
      <c r="I19" s="16"/>
      <c r="J19" s="16"/>
      <c r="K19" s="16"/>
      <c r="L19" s="16"/>
      <c r="M19" s="16"/>
      <c r="N19" s="7"/>
      <c r="O19" s="7"/>
      <c r="P19" s="7"/>
      <c r="Q19" s="7"/>
      <c r="R19" s="7"/>
      <c r="S19" s="7"/>
      <c r="T19" s="7"/>
      <c r="U19" s="7"/>
      <c r="V19" s="7"/>
      <c r="W19" s="7"/>
      <c r="X19" s="7"/>
      <c r="Y19" s="7"/>
      <c r="Z19" s="7"/>
    </row>
    <row r="20" spans="1:26" ht="15" customHeight="1" x14ac:dyDescent="0.2">
      <c r="A20" s="7" t="s">
        <v>86</v>
      </c>
      <c r="B20" s="16"/>
      <c r="C20" s="16"/>
      <c r="D20" s="16"/>
      <c r="E20" s="16"/>
      <c r="F20" s="16"/>
      <c r="G20" s="16"/>
      <c r="H20" s="16"/>
      <c r="I20" s="16"/>
      <c r="J20" s="16"/>
      <c r="K20" s="16"/>
      <c r="L20" s="16"/>
      <c r="M20" s="16"/>
      <c r="N20" s="7"/>
      <c r="O20" s="7"/>
      <c r="P20" s="7"/>
      <c r="Q20" s="7"/>
      <c r="R20" s="7"/>
      <c r="S20" s="7"/>
      <c r="T20" s="7"/>
      <c r="U20" s="7"/>
      <c r="V20" s="7"/>
      <c r="W20" s="7"/>
      <c r="X20" s="7"/>
      <c r="Y20" s="7"/>
      <c r="Z20" s="7"/>
    </row>
    <row r="21" spans="1:26" ht="1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row>
    <row r="22" spans="1:26" ht="15" customHeight="1" x14ac:dyDescent="0.2">
      <c r="A22" s="7" t="s">
        <v>87</v>
      </c>
      <c r="B22" s="52">
        <f t="shared" ref="B22:M22" si="1">+B13-SUM(B16:B20)</f>
        <v>1800</v>
      </c>
      <c r="C22" s="52">
        <f t="shared" si="1"/>
        <v>9800</v>
      </c>
      <c r="D22" s="52">
        <f t="shared" si="1"/>
        <v>-12700</v>
      </c>
      <c r="E22" s="52">
        <f t="shared" si="1"/>
        <v>-3700</v>
      </c>
      <c r="F22" s="52">
        <f t="shared" si="1"/>
        <v>7300</v>
      </c>
      <c r="G22" s="52">
        <f t="shared" si="1"/>
        <v>0</v>
      </c>
      <c r="H22" s="52">
        <f t="shared" si="1"/>
        <v>0</v>
      </c>
      <c r="I22" s="52">
        <f t="shared" si="1"/>
        <v>0</v>
      </c>
      <c r="J22" s="52">
        <f t="shared" si="1"/>
        <v>0</v>
      </c>
      <c r="K22" s="52">
        <f t="shared" si="1"/>
        <v>0</v>
      </c>
      <c r="L22" s="52">
        <f t="shared" si="1"/>
        <v>0</v>
      </c>
      <c r="M22" s="52">
        <f t="shared" si="1"/>
        <v>0</v>
      </c>
      <c r="N22" s="7"/>
      <c r="O22" s="7"/>
      <c r="P22" s="7"/>
      <c r="Q22" s="7"/>
      <c r="R22" s="7"/>
      <c r="S22" s="7"/>
      <c r="T22" s="7"/>
      <c r="U22" s="7"/>
      <c r="V22" s="7"/>
      <c r="W22" s="7"/>
      <c r="X22" s="7"/>
      <c r="Y22" s="7"/>
      <c r="Z22" s="7"/>
    </row>
    <row r="23" spans="1:26" ht="15" customHeight="1" x14ac:dyDescent="0.2">
      <c r="A23" s="7"/>
      <c r="B23" s="52"/>
      <c r="C23" s="52"/>
      <c r="D23" s="52"/>
      <c r="E23" s="52"/>
      <c r="F23" s="52"/>
      <c r="G23" s="52"/>
      <c r="H23" s="52"/>
      <c r="I23" s="52"/>
      <c r="J23" s="52"/>
      <c r="K23" s="52"/>
      <c r="L23" s="52"/>
      <c r="M23" s="52"/>
      <c r="N23" s="7"/>
      <c r="O23" s="7"/>
      <c r="P23" s="7"/>
      <c r="Q23" s="7"/>
      <c r="R23" s="7"/>
      <c r="S23" s="7"/>
      <c r="T23" s="7"/>
      <c r="U23" s="7"/>
      <c r="V23" s="7"/>
      <c r="W23" s="7"/>
      <c r="X23" s="7"/>
      <c r="Y23" s="7"/>
      <c r="Z23" s="7"/>
    </row>
    <row r="24" spans="1:26" ht="15" customHeight="1" x14ac:dyDescent="0.2">
      <c r="A24" s="2" t="s">
        <v>88</v>
      </c>
      <c r="B24" s="7"/>
      <c r="C24" s="7"/>
      <c r="D24" s="7"/>
      <c r="E24" s="7"/>
      <c r="F24" s="7"/>
      <c r="G24" s="7"/>
      <c r="H24" s="7"/>
      <c r="I24" s="7"/>
      <c r="J24" s="7"/>
      <c r="K24" s="7"/>
      <c r="L24" s="7"/>
      <c r="M24" s="7"/>
      <c r="N24" s="7"/>
      <c r="O24" s="7"/>
      <c r="P24" s="7"/>
      <c r="Q24" s="7"/>
      <c r="R24" s="7"/>
      <c r="S24" s="7"/>
      <c r="T24" s="7"/>
      <c r="U24" s="7"/>
      <c r="V24" s="7"/>
      <c r="W24" s="7"/>
      <c r="X24" s="7"/>
      <c r="Y24" s="7"/>
      <c r="Z24" s="7"/>
    </row>
    <row r="25" spans="1:26" ht="15" customHeight="1" x14ac:dyDescent="0.2">
      <c r="A25" s="7" t="s">
        <v>89</v>
      </c>
      <c r="B25" s="50">
        <v>25000</v>
      </c>
      <c r="C25" s="52">
        <f t="shared" ref="C25:M25" si="2">+B26</f>
        <v>26800</v>
      </c>
      <c r="D25" s="52">
        <f t="shared" si="2"/>
        <v>36600</v>
      </c>
      <c r="E25" s="52">
        <f t="shared" si="2"/>
        <v>23900</v>
      </c>
      <c r="F25" s="52">
        <f t="shared" si="2"/>
        <v>20200</v>
      </c>
      <c r="G25" s="52">
        <f t="shared" si="2"/>
        <v>27500</v>
      </c>
      <c r="H25" s="52">
        <f t="shared" si="2"/>
        <v>27500</v>
      </c>
      <c r="I25" s="52">
        <f t="shared" si="2"/>
        <v>27500</v>
      </c>
      <c r="J25" s="52">
        <f t="shared" si="2"/>
        <v>27500</v>
      </c>
      <c r="K25" s="52">
        <f t="shared" si="2"/>
        <v>27500</v>
      </c>
      <c r="L25" s="52">
        <f t="shared" si="2"/>
        <v>27500</v>
      </c>
      <c r="M25" s="52">
        <f t="shared" si="2"/>
        <v>27500</v>
      </c>
      <c r="N25" s="7"/>
      <c r="O25" s="7"/>
      <c r="P25" s="7"/>
      <c r="Q25" s="7"/>
      <c r="R25" s="7"/>
      <c r="S25" s="7"/>
      <c r="T25" s="7"/>
      <c r="U25" s="7"/>
      <c r="V25" s="7"/>
      <c r="W25" s="7"/>
      <c r="X25" s="7"/>
      <c r="Y25" s="7"/>
      <c r="Z25" s="7"/>
    </row>
    <row r="26" spans="1:26" ht="15" customHeight="1" x14ac:dyDescent="0.2">
      <c r="A26" s="7" t="s">
        <v>90</v>
      </c>
      <c r="B26" s="52">
        <f t="shared" ref="B26:M26" si="3">+B25+B22</f>
        <v>26800</v>
      </c>
      <c r="C26" s="52">
        <f t="shared" si="3"/>
        <v>36600</v>
      </c>
      <c r="D26" s="52">
        <f t="shared" si="3"/>
        <v>23900</v>
      </c>
      <c r="E26" s="52">
        <f t="shared" si="3"/>
        <v>20200</v>
      </c>
      <c r="F26" s="52">
        <f t="shared" si="3"/>
        <v>27500</v>
      </c>
      <c r="G26" s="52">
        <f t="shared" si="3"/>
        <v>27500</v>
      </c>
      <c r="H26" s="52">
        <f t="shared" si="3"/>
        <v>27500</v>
      </c>
      <c r="I26" s="52">
        <f t="shared" si="3"/>
        <v>27500</v>
      </c>
      <c r="J26" s="52">
        <f t="shared" si="3"/>
        <v>27500</v>
      </c>
      <c r="K26" s="52">
        <f t="shared" si="3"/>
        <v>27500</v>
      </c>
      <c r="L26" s="52">
        <f t="shared" si="3"/>
        <v>27500</v>
      </c>
      <c r="M26" s="52">
        <f t="shared" si="3"/>
        <v>27500</v>
      </c>
      <c r="N26" s="7"/>
      <c r="O26" s="7"/>
      <c r="P26" s="7"/>
      <c r="Q26" s="7"/>
      <c r="R26" s="7"/>
      <c r="S26" s="7"/>
      <c r="T26" s="7"/>
      <c r="U26" s="7"/>
      <c r="V26" s="7"/>
      <c r="W26" s="7"/>
      <c r="X26" s="7"/>
      <c r="Y26" s="7"/>
      <c r="Z26" s="7"/>
    </row>
    <row r="27" spans="1:26" ht="15" customHeight="1" x14ac:dyDescent="0.2">
      <c r="A27" s="7"/>
      <c r="B27" s="7"/>
      <c r="C27" s="7"/>
      <c r="D27" s="7"/>
      <c r="E27" s="7"/>
      <c r="F27" s="7"/>
      <c r="G27" s="7"/>
      <c r="H27" s="7"/>
      <c r="I27" s="7"/>
      <c r="J27" s="7"/>
      <c r="K27" s="7"/>
      <c r="L27" s="7"/>
      <c r="M27" s="7"/>
      <c r="N27" s="7"/>
      <c r="O27" s="7"/>
      <c r="P27" s="7"/>
      <c r="Q27" s="7"/>
      <c r="R27" s="7"/>
      <c r="S27" s="7"/>
      <c r="T27" s="7"/>
      <c r="U27" s="7"/>
      <c r="V27" s="7"/>
      <c r="W27" s="7"/>
      <c r="X27" s="7"/>
      <c r="Y27" s="7"/>
      <c r="Z27" s="7"/>
    </row>
    <row r="28" spans="1:26" ht="15" customHeight="1" x14ac:dyDescent="0.2">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ht="16" x14ac:dyDescent="0.2">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ht="16" x14ac:dyDescent="0.2">
      <c r="A30" s="46" t="s">
        <v>91</v>
      </c>
      <c r="B30" s="7"/>
      <c r="C30" s="7"/>
      <c r="D30" s="7"/>
      <c r="E30" s="7"/>
      <c r="F30" s="7"/>
      <c r="G30" s="7"/>
      <c r="H30" s="7"/>
      <c r="I30" s="7"/>
      <c r="J30" s="7"/>
      <c r="K30" s="7"/>
      <c r="L30" s="7"/>
      <c r="M30" s="7"/>
      <c r="N30" s="7"/>
      <c r="O30" s="7"/>
      <c r="P30" s="7"/>
      <c r="Q30" s="7"/>
      <c r="R30" s="7"/>
      <c r="S30" s="7"/>
      <c r="T30" s="7"/>
      <c r="U30" s="7"/>
      <c r="V30" s="7"/>
      <c r="W30" s="7"/>
      <c r="X30" s="7"/>
      <c r="Y30" s="7"/>
      <c r="Z30" s="7"/>
    </row>
    <row r="31" spans="1:26" ht="16" x14ac:dyDescent="0.2">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ht="16" x14ac:dyDescent="0.2">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ht="16" x14ac:dyDescent="0.2">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ht="16" x14ac:dyDescent="0.2">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ht="16" x14ac:dyDescent="0.2">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6" x14ac:dyDescent="0.2">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ht="16" x14ac:dyDescent="0.2">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ht="16" x14ac:dyDescent="0.2">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6" x14ac:dyDescent="0.2">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ht="16" x14ac:dyDescent="0.2">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6" x14ac:dyDescent="0.2">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6" x14ac:dyDescent="0.2">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6" x14ac:dyDescent="0.2">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6" x14ac:dyDescent="0.2">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6" x14ac:dyDescent="0.2">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6" x14ac:dyDescent="0.2">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6" x14ac:dyDescent="0.2">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6" x14ac:dyDescent="0.2">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6" x14ac:dyDescent="0.2">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6" x14ac:dyDescent="0.2">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6" x14ac:dyDescent="0.2">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6" x14ac:dyDescent="0.2">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6" x14ac:dyDescent="0.2">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6" x14ac:dyDescent="0.2">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6" x14ac:dyDescent="0.2">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6" x14ac:dyDescent="0.2">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6" x14ac:dyDescent="0.2">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6" x14ac:dyDescent="0.2">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6" x14ac:dyDescent="0.2">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6" x14ac:dyDescent="0.2">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6" x14ac:dyDescent="0.2">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6" x14ac:dyDescent="0.2">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6" x14ac:dyDescent="0.2">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6" x14ac:dyDescent="0.2">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6" x14ac:dyDescent="0.2">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6" x14ac:dyDescent="0.2">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6" x14ac:dyDescent="0.2">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6" x14ac:dyDescent="0.2">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6" x14ac:dyDescent="0.2">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6" x14ac:dyDescent="0.2">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6" x14ac:dyDescent="0.2">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6" x14ac:dyDescent="0.2">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6" x14ac:dyDescent="0.2">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6" x14ac:dyDescent="0.2">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6" x14ac:dyDescent="0.2">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6" x14ac:dyDescent="0.2">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6" x14ac:dyDescent="0.2">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6" x14ac:dyDescent="0.2">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6" x14ac:dyDescent="0.2">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6" x14ac:dyDescent="0.2">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6" x14ac:dyDescent="0.2">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6" x14ac:dyDescent="0.2">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6" x14ac:dyDescent="0.2">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6" x14ac:dyDescent="0.2">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6" x14ac:dyDescent="0.2">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6" x14ac:dyDescent="0.2">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6" x14ac:dyDescent="0.2">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6" x14ac:dyDescent="0.2">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6" x14ac:dyDescent="0.2">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6" x14ac:dyDescent="0.2">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6" x14ac:dyDescent="0.2">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6" x14ac:dyDescent="0.2">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6" x14ac:dyDescent="0.2">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6" x14ac:dyDescent="0.2">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6" x14ac:dyDescent="0.2">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6" x14ac:dyDescent="0.2">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6" x14ac:dyDescent="0.2">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6" x14ac:dyDescent="0.2">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6" x14ac:dyDescent="0.2">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6" x14ac:dyDescent="0.2">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6" x14ac:dyDescent="0.2">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6" x14ac:dyDescent="0.2">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6" x14ac:dyDescent="0.2">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6" x14ac:dyDescent="0.2">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6" x14ac:dyDescent="0.2">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6" x14ac:dyDescent="0.2">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6" x14ac:dyDescent="0.2">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6" x14ac:dyDescent="0.2">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6" x14ac:dyDescent="0.2">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6" x14ac:dyDescent="0.2">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6" x14ac:dyDescent="0.2">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6" x14ac:dyDescent="0.2">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6" x14ac:dyDescent="0.2">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6" x14ac:dyDescent="0.2">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6" x14ac:dyDescent="0.2">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6" x14ac:dyDescent="0.2">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6" x14ac:dyDescent="0.2">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6" x14ac:dyDescent="0.2">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6" x14ac:dyDescent="0.2">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6" x14ac:dyDescent="0.2">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6" x14ac:dyDescent="0.2">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6" x14ac:dyDescent="0.2">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6" x14ac:dyDescent="0.2">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6" x14ac:dyDescent="0.2">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6" x14ac:dyDescent="0.2">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6" x14ac:dyDescent="0.2">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6" x14ac:dyDescent="0.2">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6" x14ac:dyDescent="0.2">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6" x14ac:dyDescent="0.2">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6" x14ac:dyDescent="0.2">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6" x14ac:dyDescent="0.2">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6" x14ac:dyDescent="0.2">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6" x14ac:dyDescent="0.2">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6" x14ac:dyDescent="0.2">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6" x14ac:dyDescent="0.2">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6" x14ac:dyDescent="0.2">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6" x14ac:dyDescent="0.2">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6" x14ac:dyDescent="0.2">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6" x14ac:dyDescent="0.2">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6" x14ac:dyDescent="0.2">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6" x14ac:dyDescent="0.2">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6" x14ac:dyDescent="0.2">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6" x14ac:dyDescent="0.2">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6" x14ac:dyDescent="0.2">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6" x14ac:dyDescent="0.2">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6" x14ac:dyDescent="0.2">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6" x14ac:dyDescent="0.2">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6" x14ac:dyDescent="0.2">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6" x14ac:dyDescent="0.2">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6" x14ac:dyDescent="0.2">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6" x14ac:dyDescent="0.2">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6" x14ac:dyDescent="0.2">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6" x14ac:dyDescent="0.2">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6" x14ac:dyDescent="0.2">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6" x14ac:dyDescent="0.2">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6" x14ac:dyDescent="0.2">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6" x14ac:dyDescent="0.2">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6" x14ac:dyDescent="0.2">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6" x14ac:dyDescent="0.2">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6" x14ac:dyDescent="0.2">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6" x14ac:dyDescent="0.2">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6" x14ac:dyDescent="0.2">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6" x14ac:dyDescent="0.2">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6" x14ac:dyDescent="0.2">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6" x14ac:dyDescent="0.2">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6" x14ac:dyDescent="0.2">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6" x14ac:dyDescent="0.2">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6" x14ac:dyDescent="0.2">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6" x14ac:dyDescent="0.2">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6" x14ac:dyDescent="0.2">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6" x14ac:dyDescent="0.2">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6" x14ac:dyDescent="0.2">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6" x14ac:dyDescent="0.2">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6" x14ac:dyDescent="0.2">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6" x14ac:dyDescent="0.2">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6" x14ac:dyDescent="0.2">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6" x14ac:dyDescent="0.2">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6" x14ac:dyDescent="0.2">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6" x14ac:dyDescent="0.2">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6" x14ac:dyDescent="0.2">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6" x14ac:dyDescent="0.2">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6" x14ac:dyDescent="0.2">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6" x14ac:dyDescent="0.2">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6" x14ac:dyDescent="0.2">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6" x14ac:dyDescent="0.2">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6" x14ac:dyDescent="0.2">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6" x14ac:dyDescent="0.2">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6" x14ac:dyDescent="0.2">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6" x14ac:dyDescent="0.2">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6" x14ac:dyDescent="0.2">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6" x14ac:dyDescent="0.2">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6" x14ac:dyDescent="0.2">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6" x14ac:dyDescent="0.2">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6" x14ac:dyDescent="0.2">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6" x14ac:dyDescent="0.2">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6" x14ac:dyDescent="0.2">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6" x14ac:dyDescent="0.2">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6" x14ac:dyDescent="0.2">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6" x14ac:dyDescent="0.2">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6" x14ac:dyDescent="0.2">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6" x14ac:dyDescent="0.2">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6" x14ac:dyDescent="0.2">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6" x14ac:dyDescent="0.2">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6" x14ac:dyDescent="0.2">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6" x14ac:dyDescent="0.2">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6" x14ac:dyDescent="0.2">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6" x14ac:dyDescent="0.2">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6" x14ac:dyDescent="0.2">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6" x14ac:dyDescent="0.2">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6" x14ac:dyDescent="0.2">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6" x14ac:dyDescent="0.2">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6" x14ac:dyDescent="0.2">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6" x14ac:dyDescent="0.2">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6" x14ac:dyDescent="0.2">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6" x14ac:dyDescent="0.2">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6" x14ac:dyDescent="0.2">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6" x14ac:dyDescent="0.2">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6" x14ac:dyDescent="0.2">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6" x14ac:dyDescent="0.2">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6" x14ac:dyDescent="0.2">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6" x14ac:dyDescent="0.2">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6" x14ac:dyDescent="0.2">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6" x14ac:dyDescent="0.2">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6" x14ac:dyDescent="0.2">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6" x14ac:dyDescent="0.2">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6" x14ac:dyDescent="0.2">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6" x14ac:dyDescent="0.2">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6" x14ac:dyDescent="0.2">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6" x14ac:dyDescent="0.2">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6" x14ac:dyDescent="0.2">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6" x14ac:dyDescent="0.2">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6" x14ac:dyDescent="0.2">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6" x14ac:dyDescent="0.2">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6" x14ac:dyDescent="0.2">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6" x14ac:dyDescent="0.2">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6" x14ac:dyDescent="0.2">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6" x14ac:dyDescent="0.2">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6" x14ac:dyDescent="0.2">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6" x14ac:dyDescent="0.2">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6" x14ac:dyDescent="0.2">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6" x14ac:dyDescent="0.2">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6" x14ac:dyDescent="0.2">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6" x14ac:dyDescent="0.2">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6" x14ac:dyDescent="0.2">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6" x14ac:dyDescent="0.2">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6" x14ac:dyDescent="0.2">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6" x14ac:dyDescent="0.2">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6" x14ac:dyDescent="0.2">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6" x14ac:dyDescent="0.2">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6" x14ac:dyDescent="0.2">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6" x14ac:dyDescent="0.2">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6" x14ac:dyDescent="0.2">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6" x14ac:dyDescent="0.2">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6" x14ac:dyDescent="0.2">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6" x14ac:dyDescent="0.2">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6" x14ac:dyDescent="0.2">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6" x14ac:dyDescent="0.2">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6" x14ac:dyDescent="0.2">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6" x14ac:dyDescent="0.2">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6" x14ac:dyDescent="0.2">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6" x14ac:dyDescent="0.2">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6" x14ac:dyDescent="0.2">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6" x14ac:dyDescent="0.2">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6" x14ac:dyDescent="0.2">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6" x14ac:dyDescent="0.2">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6" x14ac:dyDescent="0.2">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6" x14ac:dyDescent="0.2">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6" x14ac:dyDescent="0.2">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6" x14ac:dyDescent="0.2">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6" x14ac:dyDescent="0.2">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6" x14ac:dyDescent="0.2">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6" x14ac:dyDescent="0.2">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6" x14ac:dyDescent="0.2">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6" x14ac:dyDescent="0.2">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6" x14ac:dyDescent="0.2">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6" x14ac:dyDescent="0.2">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6" x14ac:dyDescent="0.2">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6" x14ac:dyDescent="0.2">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6" x14ac:dyDescent="0.2">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6" x14ac:dyDescent="0.2">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6" x14ac:dyDescent="0.2">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6" x14ac:dyDescent="0.2">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6" x14ac:dyDescent="0.2">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6" x14ac:dyDescent="0.2">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6" x14ac:dyDescent="0.2">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6" x14ac:dyDescent="0.2">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6" x14ac:dyDescent="0.2">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6" x14ac:dyDescent="0.2">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6" x14ac:dyDescent="0.2">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6" x14ac:dyDescent="0.2">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6" x14ac:dyDescent="0.2">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6" x14ac:dyDescent="0.2">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6" x14ac:dyDescent="0.2">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6" x14ac:dyDescent="0.2">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6" x14ac:dyDescent="0.2">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6" x14ac:dyDescent="0.2">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6" x14ac:dyDescent="0.2">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6" x14ac:dyDescent="0.2">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6" x14ac:dyDescent="0.2">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6" x14ac:dyDescent="0.2">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6" x14ac:dyDescent="0.2">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6" x14ac:dyDescent="0.2">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6" x14ac:dyDescent="0.2">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6" x14ac:dyDescent="0.2">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6" x14ac:dyDescent="0.2">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6" x14ac:dyDescent="0.2">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6" x14ac:dyDescent="0.2">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6" x14ac:dyDescent="0.2">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6" x14ac:dyDescent="0.2">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6" x14ac:dyDescent="0.2">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6" x14ac:dyDescent="0.2">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6" x14ac:dyDescent="0.2">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6" x14ac:dyDescent="0.2">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6" x14ac:dyDescent="0.2">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6" x14ac:dyDescent="0.2">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6" x14ac:dyDescent="0.2">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6" x14ac:dyDescent="0.2">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6" x14ac:dyDescent="0.2">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6" x14ac:dyDescent="0.2">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6" x14ac:dyDescent="0.2">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6" x14ac:dyDescent="0.2">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6" x14ac:dyDescent="0.2">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6" x14ac:dyDescent="0.2">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6" x14ac:dyDescent="0.2">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6" x14ac:dyDescent="0.2">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6" x14ac:dyDescent="0.2">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6" x14ac:dyDescent="0.2">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6" x14ac:dyDescent="0.2">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6" x14ac:dyDescent="0.2">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6" x14ac:dyDescent="0.2">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6" x14ac:dyDescent="0.2">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6" x14ac:dyDescent="0.2">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6" x14ac:dyDescent="0.2">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6" x14ac:dyDescent="0.2">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6" x14ac:dyDescent="0.2">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6" x14ac:dyDescent="0.2">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6" x14ac:dyDescent="0.2">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6" x14ac:dyDescent="0.2">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6" x14ac:dyDescent="0.2">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6" x14ac:dyDescent="0.2">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6" x14ac:dyDescent="0.2">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6" x14ac:dyDescent="0.2">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6" x14ac:dyDescent="0.2">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6" x14ac:dyDescent="0.2">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6" x14ac:dyDescent="0.2">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6" x14ac:dyDescent="0.2">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6" x14ac:dyDescent="0.2">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6" x14ac:dyDescent="0.2">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6" x14ac:dyDescent="0.2">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6" x14ac:dyDescent="0.2">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6" x14ac:dyDescent="0.2">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6" x14ac:dyDescent="0.2">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6" x14ac:dyDescent="0.2">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6" x14ac:dyDescent="0.2">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6" x14ac:dyDescent="0.2">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6" x14ac:dyDescent="0.2">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6" x14ac:dyDescent="0.2">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6" x14ac:dyDescent="0.2">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6" x14ac:dyDescent="0.2">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6" x14ac:dyDescent="0.2">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6" x14ac:dyDescent="0.2">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6" x14ac:dyDescent="0.2">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6" x14ac:dyDescent="0.2">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6" x14ac:dyDescent="0.2">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6" x14ac:dyDescent="0.2">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6" x14ac:dyDescent="0.2">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6" x14ac:dyDescent="0.2">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6" x14ac:dyDescent="0.2">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6" x14ac:dyDescent="0.2">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6" x14ac:dyDescent="0.2">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6" x14ac:dyDescent="0.2">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6" x14ac:dyDescent="0.2">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6" x14ac:dyDescent="0.2">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6" x14ac:dyDescent="0.2">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6" x14ac:dyDescent="0.2">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6" x14ac:dyDescent="0.2">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6" x14ac:dyDescent="0.2">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6" x14ac:dyDescent="0.2">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6" x14ac:dyDescent="0.2">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6" x14ac:dyDescent="0.2">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6" x14ac:dyDescent="0.2">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6" x14ac:dyDescent="0.2">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6" x14ac:dyDescent="0.2">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6" x14ac:dyDescent="0.2">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6" x14ac:dyDescent="0.2">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6" x14ac:dyDescent="0.2">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6" x14ac:dyDescent="0.2">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6" x14ac:dyDescent="0.2">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6" x14ac:dyDescent="0.2">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6" x14ac:dyDescent="0.2">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6" x14ac:dyDescent="0.2">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6" x14ac:dyDescent="0.2">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6" x14ac:dyDescent="0.2">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6" x14ac:dyDescent="0.2">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6" x14ac:dyDescent="0.2">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6" x14ac:dyDescent="0.2">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6" x14ac:dyDescent="0.2">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6" x14ac:dyDescent="0.2">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6" x14ac:dyDescent="0.2">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6" x14ac:dyDescent="0.2">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6" x14ac:dyDescent="0.2">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6" x14ac:dyDescent="0.2">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6" x14ac:dyDescent="0.2">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6" x14ac:dyDescent="0.2">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6" x14ac:dyDescent="0.2">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6" x14ac:dyDescent="0.2">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6" x14ac:dyDescent="0.2">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6" x14ac:dyDescent="0.2">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6" x14ac:dyDescent="0.2">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6" x14ac:dyDescent="0.2">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6" x14ac:dyDescent="0.2">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6" x14ac:dyDescent="0.2">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6" x14ac:dyDescent="0.2">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6" x14ac:dyDescent="0.2">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6" x14ac:dyDescent="0.2">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6" x14ac:dyDescent="0.2">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6" x14ac:dyDescent="0.2">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6" x14ac:dyDescent="0.2">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6" x14ac:dyDescent="0.2">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6" x14ac:dyDescent="0.2">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6" x14ac:dyDescent="0.2">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6" x14ac:dyDescent="0.2">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6" x14ac:dyDescent="0.2">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6" x14ac:dyDescent="0.2">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6" x14ac:dyDescent="0.2">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6" x14ac:dyDescent="0.2">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6" x14ac:dyDescent="0.2">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6" x14ac:dyDescent="0.2">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6" x14ac:dyDescent="0.2">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6" x14ac:dyDescent="0.2">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6" x14ac:dyDescent="0.2">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6" x14ac:dyDescent="0.2">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6" x14ac:dyDescent="0.2">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6" x14ac:dyDescent="0.2">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6" x14ac:dyDescent="0.2">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6" x14ac:dyDescent="0.2">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6" x14ac:dyDescent="0.2">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6" x14ac:dyDescent="0.2">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6" x14ac:dyDescent="0.2">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6" x14ac:dyDescent="0.2">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6" x14ac:dyDescent="0.2">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6" x14ac:dyDescent="0.2">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6" x14ac:dyDescent="0.2">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6" x14ac:dyDescent="0.2">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6" x14ac:dyDescent="0.2">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6" x14ac:dyDescent="0.2">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6" x14ac:dyDescent="0.2">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6" x14ac:dyDescent="0.2">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6" x14ac:dyDescent="0.2">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6" x14ac:dyDescent="0.2">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6" x14ac:dyDescent="0.2">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6" x14ac:dyDescent="0.2">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6" x14ac:dyDescent="0.2">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6" x14ac:dyDescent="0.2">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6" x14ac:dyDescent="0.2">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6" x14ac:dyDescent="0.2">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6" x14ac:dyDescent="0.2">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6" x14ac:dyDescent="0.2">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6" x14ac:dyDescent="0.2">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6" x14ac:dyDescent="0.2">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6" x14ac:dyDescent="0.2">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6" x14ac:dyDescent="0.2">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6" x14ac:dyDescent="0.2">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6" x14ac:dyDescent="0.2">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6" x14ac:dyDescent="0.2">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6" x14ac:dyDescent="0.2">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6" x14ac:dyDescent="0.2">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6" x14ac:dyDescent="0.2">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6" x14ac:dyDescent="0.2">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6" x14ac:dyDescent="0.2">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6" x14ac:dyDescent="0.2">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6" x14ac:dyDescent="0.2">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6" x14ac:dyDescent="0.2">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6" x14ac:dyDescent="0.2">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6" x14ac:dyDescent="0.2">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6" x14ac:dyDescent="0.2">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6" x14ac:dyDescent="0.2">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6" x14ac:dyDescent="0.2">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6" x14ac:dyDescent="0.2">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6" x14ac:dyDescent="0.2">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6" x14ac:dyDescent="0.2">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6" x14ac:dyDescent="0.2">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6" x14ac:dyDescent="0.2">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6" x14ac:dyDescent="0.2">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6" x14ac:dyDescent="0.2">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6" x14ac:dyDescent="0.2">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6" x14ac:dyDescent="0.2">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6" x14ac:dyDescent="0.2">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6" x14ac:dyDescent="0.2">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6" x14ac:dyDescent="0.2">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6" x14ac:dyDescent="0.2">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6" x14ac:dyDescent="0.2">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6" x14ac:dyDescent="0.2">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6" x14ac:dyDescent="0.2">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6" x14ac:dyDescent="0.2">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6" x14ac:dyDescent="0.2">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6" x14ac:dyDescent="0.2">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6" x14ac:dyDescent="0.2">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6" x14ac:dyDescent="0.2">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6" x14ac:dyDescent="0.2">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6" x14ac:dyDescent="0.2">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6" x14ac:dyDescent="0.2">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6" x14ac:dyDescent="0.2">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6" x14ac:dyDescent="0.2">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6" x14ac:dyDescent="0.2">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6" x14ac:dyDescent="0.2">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6" x14ac:dyDescent="0.2">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6" x14ac:dyDescent="0.2">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6" x14ac:dyDescent="0.2">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6" x14ac:dyDescent="0.2">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6" x14ac:dyDescent="0.2">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6" x14ac:dyDescent="0.2">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6" x14ac:dyDescent="0.2">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6" x14ac:dyDescent="0.2">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6" x14ac:dyDescent="0.2">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6" x14ac:dyDescent="0.2">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6" x14ac:dyDescent="0.2">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6" x14ac:dyDescent="0.2">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6" x14ac:dyDescent="0.2">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6" x14ac:dyDescent="0.2">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6" x14ac:dyDescent="0.2">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6" x14ac:dyDescent="0.2">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6" x14ac:dyDescent="0.2">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6" x14ac:dyDescent="0.2">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6" x14ac:dyDescent="0.2">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6" x14ac:dyDescent="0.2">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6" x14ac:dyDescent="0.2">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6" x14ac:dyDescent="0.2">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6" x14ac:dyDescent="0.2">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6" x14ac:dyDescent="0.2">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6" x14ac:dyDescent="0.2">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6" x14ac:dyDescent="0.2">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6" x14ac:dyDescent="0.2">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6" x14ac:dyDescent="0.2">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6" x14ac:dyDescent="0.2">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6" x14ac:dyDescent="0.2">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6" x14ac:dyDescent="0.2">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6" x14ac:dyDescent="0.2">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6" x14ac:dyDescent="0.2">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6" x14ac:dyDescent="0.2">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6" x14ac:dyDescent="0.2">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6" x14ac:dyDescent="0.2">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6" x14ac:dyDescent="0.2">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6" x14ac:dyDescent="0.2">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6" x14ac:dyDescent="0.2">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6" x14ac:dyDescent="0.2">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6" x14ac:dyDescent="0.2">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6" x14ac:dyDescent="0.2">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6" x14ac:dyDescent="0.2">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6" x14ac:dyDescent="0.2">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6" x14ac:dyDescent="0.2">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6" x14ac:dyDescent="0.2">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6" x14ac:dyDescent="0.2">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6" x14ac:dyDescent="0.2">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6" x14ac:dyDescent="0.2">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6" x14ac:dyDescent="0.2">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6" x14ac:dyDescent="0.2">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6" x14ac:dyDescent="0.2">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6" x14ac:dyDescent="0.2">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6" x14ac:dyDescent="0.2">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6" x14ac:dyDescent="0.2">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6" x14ac:dyDescent="0.2">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6" x14ac:dyDescent="0.2">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6" x14ac:dyDescent="0.2">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6" x14ac:dyDescent="0.2">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6" x14ac:dyDescent="0.2">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6" x14ac:dyDescent="0.2">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6" x14ac:dyDescent="0.2">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6" x14ac:dyDescent="0.2">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6" x14ac:dyDescent="0.2">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6" x14ac:dyDescent="0.2">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6" x14ac:dyDescent="0.2">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6" x14ac:dyDescent="0.2">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6" x14ac:dyDescent="0.2">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6" x14ac:dyDescent="0.2">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6" x14ac:dyDescent="0.2">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6" x14ac:dyDescent="0.2">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6" x14ac:dyDescent="0.2">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6" x14ac:dyDescent="0.2">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6" x14ac:dyDescent="0.2">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6" x14ac:dyDescent="0.2">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6" x14ac:dyDescent="0.2">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6" x14ac:dyDescent="0.2">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6" x14ac:dyDescent="0.2">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6" x14ac:dyDescent="0.2">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6" x14ac:dyDescent="0.2">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6" x14ac:dyDescent="0.2">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6" x14ac:dyDescent="0.2">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6" x14ac:dyDescent="0.2">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6" x14ac:dyDescent="0.2">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6" x14ac:dyDescent="0.2">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6" x14ac:dyDescent="0.2">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6" x14ac:dyDescent="0.2">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6" x14ac:dyDescent="0.2">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6" x14ac:dyDescent="0.2">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6" x14ac:dyDescent="0.2">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6" x14ac:dyDescent="0.2">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6" x14ac:dyDescent="0.2">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6" x14ac:dyDescent="0.2">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6" x14ac:dyDescent="0.2">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6" x14ac:dyDescent="0.2">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6" x14ac:dyDescent="0.2">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6" x14ac:dyDescent="0.2">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6" x14ac:dyDescent="0.2">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6" x14ac:dyDescent="0.2">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6" x14ac:dyDescent="0.2">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6" x14ac:dyDescent="0.2">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6" x14ac:dyDescent="0.2">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6" x14ac:dyDescent="0.2">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6" x14ac:dyDescent="0.2">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6" x14ac:dyDescent="0.2">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6" x14ac:dyDescent="0.2">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6" x14ac:dyDescent="0.2">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6" x14ac:dyDescent="0.2">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6" x14ac:dyDescent="0.2">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6" x14ac:dyDescent="0.2">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6" x14ac:dyDescent="0.2">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6" x14ac:dyDescent="0.2">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6" x14ac:dyDescent="0.2">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6" x14ac:dyDescent="0.2">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6" x14ac:dyDescent="0.2">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6" x14ac:dyDescent="0.2">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6" x14ac:dyDescent="0.2">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6" x14ac:dyDescent="0.2">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6" x14ac:dyDescent="0.2">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6" x14ac:dyDescent="0.2">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6" x14ac:dyDescent="0.2">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6" x14ac:dyDescent="0.2">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6" x14ac:dyDescent="0.2">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6" x14ac:dyDescent="0.2">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6" x14ac:dyDescent="0.2">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6" x14ac:dyDescent="0.2">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6" x14ac:dyDescent="0.2">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6" x14ac:dyDescent="0.2">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6" x14ac:dyDescent="0.2">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6" x14ac:dyDescent="0.2">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6" x14ac:dyDescent="0.2">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6" x14ac:dyDescent="0.2">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6" x14ac:dyDescent="0.2">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6" x14ac:dyDescent="0.2">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6" x14ac:dyDescent="0.2">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6" x14ac:dyDescent="0.2">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6" x14ac:dyDescent="0.2">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6" x14ac:dyDescent="0.2">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6" x14ac:dyDescent="0.2">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6" x14ac:dyDescent="0.2">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6" x14ac:dyDescent="0.2">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6" x14ac:dyDescent="0.2">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6" x14ac:dyDescent="0.2">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6" x14ac:dyDescent="0.2">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6" x14ac:dyDescent="0.2">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6" x14ac:dyDescent="0.2">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6" x14ac:dyDescent="0.2">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6" x14ac:dyDescent="0.2">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6" x14ac:dyDescent="0.2">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6" x14ac:dyDescent="0.2">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6" x14ac:dyDescent="0.2">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6" x14ac:dyDescent="0.2">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6" x14ac:dyDescent="0.2">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6" x14ac:dyDescent="0.2">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6" x14ac:dyDescent="0.2">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6" x14ac:dyDescent="0.2">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6" x14ac:dyDescent="0.2">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6" x14ac:dyDescent="0.2">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6" x14ac:dyDescent="0.2">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6" x14ac:dyDescent="0.2">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6" x14ac:dyDescent="0.2">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6" x14ac:dyDescent="0.2">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6" x14ac:dyDescent="0.2">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6" x14ac:dyDescent="0.2">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6" x14ac:dyDescent="0.2">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6" x14ac:dyDescent="0.2">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6" x14ac:dyDescent="0.2">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6" x14ac:dyDescent="0.2">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6" x14ac:dyDescent="0.2">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6" x14ac:dyDescent="0.2">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6" x14ac:dyDescent="0.2">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6" x14ac:dyDescent="0.2">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6" x14ac:dyDescent="0.2">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6" x14ac:dyDescent="0.2">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6" x14ac:dyDescent="0.2">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6" x14ac:dyDescent="0.2">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6" x14ac:dyDescent="0.2">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6" x14ac:dyDescent="0.2">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6" x14ac:dyDescent="0.2">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6" x14ac:dyDescent="0.2">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6" x14ac:dyDescent="0.2">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6" x14ac:dyDescent="0.2">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6" x14ac:dyDescent="0.2">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6" x14ac:dyDescent="0.2">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6" x14ac:dyDescent="0.2">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6" x14ac:dyDescent="0.2">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6" x14ac:dyDescent="0.2">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6" x14ac:dyDescent="0.2">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6" x14ac:dyDescent="0.2">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6" x14ac:dyDescent="0.2">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6" x14ac:dyDescent="0.2">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6" x14ac:dyDescent="0.2">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6" x14ac:dyDescent="0.2">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6" x14ac:dyDescent="0.2">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6" x14ac:dyDescent="0.2">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6" x14ac:dyDescent="0.2">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6" x14ac:dyDescent="0.2">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6" x14ac:dyDescent="0.2">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6" x14ac:dyDescent="0.2">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6" x14ac:dyDescent="0.2">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6" x14ac:dyDescent="0.2">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6" x14ac:dyDescent="0.2">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6" x14ac:dyDescent="0.2">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6" x14ac:dyDescent="0.2">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6" x14ac:dyDescent="0.2">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6" x14ac:dyDescent="0.2">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6" x14ac:dyDescent="0.2">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6" x14ac:dyDescent="0.2">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6" x14ac:dyDescent="0.2">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6" x14ac:dyDescent="0.2">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6" x14ac:dyDescent="0.2">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6" x14ac:dyDescent="0.2">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6" x14ac:dyDescent="0.2">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6" x14ac:dyDescent="0.2">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6" x14ac:dyDescent="0.2">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6" x14ac:dyDescent="0.2">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6" x14ac:dyDescent="0.2">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6" x14ac:dyDescent="0.2">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6" x14ac:dyDescent="0.2">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6" x14ac:dyDescent="0.2">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6" x14ac:dyDescent="0.2">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6" x14ac:dyDescent="0.2">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6" x14ac:dyDescent="0.2">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6" x14ac:dyDescent="0.2">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6" x14ac:dyDescent="0.2">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6" x14ac:dyDescent="0.2">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6" x14ac:dyDescent="0.2">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6" x14ac:dyDescent="0.2">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6" x14ac:dyDescent="0.2">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6" x14ac:dyDescent="0.2">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6" x14ac:dyDescent="0.2">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6" x14ac:dyDescent="0.2">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6" x14ac:dyDescent="0.2">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6" x14ac:dyDescent="0.2">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6" x14ac:dyDescent="0.2">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6" x14ac:dyDescent="0.2">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6" x14ac:dyDescent="0.2">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6" x14ac:dyDescent="0.2">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6" x14ac:dyDescent="0.2">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6" x14ac:dyDescent="0.2">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6" x14ac:dyDescent="0.2">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6" x14ac:dyDescent="0.2">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6" x14ac:dyDescent="0.2">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6" x14ac:dyDescent="0.2">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6" x14ac:dyDescent="0.2">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6" x14ac:dyDescent="0.2">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6" x14ac:dyDescent="0.2">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6" x14ac:dyDescent="0.2">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6" x14ac:dyDescent="0.2">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6" x14ac:dyDescent="0.2">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6" x14ac:dyDescent="0.2">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6" x14ac:dyDescent="0.2">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6" x14ac:dyDescent="0.2">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6" x14ac:dyDescent="0.2">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6" x14ac:dyDescent="0.2">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6" x14ac:dyDescent="0.2">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6" x14ac:dyDescent="0.2">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6" x14ac:dyDescent="0.2">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6" x14ac:dyDescent="0.2">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6" x14ac:dyDescent="0.2">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6" x14ac:dyDescent="0.2">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6" x14ac:dyDescent="0.2">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6" x14ac:dyDescent="0.2">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6" x14ac:dyDescent="0.2">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6" x14ac:dyDescent="0.2">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6" x14ac:dyDescent="0.2">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6" x14ac:dyDescent="0.2">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6" x14ac:dyDescent="0.2">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6" x14ac:dyDescent="0.2">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6" x14ac:dyDescent="0.2">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6" x14ac:dyDescent="0.2">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6" x14ac:dyDescent="0.2">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6" x14ac:dyDescent="0.2">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6" x14ac:dyDescent="0.2">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6" x14ac:dyDescent="0.2">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6" x14ac:dyDescent="0.2">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6" x14ac:dyDescent="0.2">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6" x14ac:dyDescent="0.2">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6" x14ac:dyDescent="0.2">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6" x14ac:dyDescent="0.2">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6" x14ac:dyDescent="0.2">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6" x14ac:dyDescent="0.2">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6" x14ac:dyDescent="0.2">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6" x14ac:dyDescent="0.2">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6" x14ac:dyDescent="0.2">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6" x14ac:dyDescent="0.2">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6" x14ac:dyDescent="0.2">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6" x14ac:dyDescent="0.2">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6" x14ac:dyDescent="0.2">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6" x14ac:dyDescent="0.2">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6" x14ac:dyDescent="0.2">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6" x14ac:dyDescent="0.2">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6" x14ac:dyDescent="0.2">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6" x14ac:dyDescent="0.2">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6" x14ac:dyDescent="0.2">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6" x14ac:dyDescent="0.2">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6" x14ac:dyDescent="0.2">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6" x14ac:dyDescent="0.2">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6" x14ac:dyDescent="0.2">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6" x14ac:dyDescent="0.2">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6" x14ac:dyDescent="0.2">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6" x14ac:dyDescent="0.2">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6" x14ac:dyDescent="0.2">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6" x14ac:dyDescent="0.2">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6" x14ac:dyDescent="0.2">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6" x14ac:dyDescent="0.2">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6" x14ac:dyDescent="0.2">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6" x14ac:dyDescent="0.2">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6" x14ac:dyDescent="0.2">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6" x14ac:dyDescent="0.2">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6" x14ac:dyDescent="0.2">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6" x14ac:dyDescent="0.2">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6" x14ac:dyDescent="0.2">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6" x14ac:dyDescent="0.2">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6" x14ac:dyDescent="0.2">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6" x14ac:dyDescent="0.2">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6" x14ac:dyDescent="0.2">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6" x14ac:dyDescent="0.2">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6" x14ac:dyDescent="0.2">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6" x14ac:dyDescent="0.2">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6" x14ac:dyDescent="0.2">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6" x14ac:dyDescent="0.2">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6" x14ac:dyDescent="0.2">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6" x14ac:dyDescent="0.2">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6" x14ac:dyDescent="0.2">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6" x14ac:dyDescent="0.2">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6" x14ac:dyDescent="0.2">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6" x14ac:dyDescent="0.2">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6" x14ac:dyDescent="0.2">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6" x14ac:dyDescent="0.2">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6" x14ac:dyDescent="0.2">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6" x14ac:dyDescent="0.2">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6" x14ac:dyDescent="0.2">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6" x14ac:dyDescent="0.2">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6" x14ac:dyDescent="0.2">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6" x14ac:dyDescent="0.2">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6" x14ac:dyDescent="0.2">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6" x14ac:dyDescent="0.2">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6" x14ac:dyDescent="0.2">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6" x14ac:dyDescent="0.2">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6" x14ac:dyDescent="0.2">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6" x14ac:dyDescent="0.2">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6" x14ac:dyDescent="0.2">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6" x14ac:dyDescent="0.2">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6" x14ac:dyDescent="0.2">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6" x14ac:dyDescent="0.2">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6" x14ac:dyDescent="0.2">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6" x14ac:dyDescent="0.2">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6" x14ac:dyDescent="0.2">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6" x14ac:dyDescent="0.2">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6" x14ac:dyDescent="0.2">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6" x14ac:dyDescent="0.2">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6" x14ac:dyDescent="0.2">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6" x14ac:dyDescent="0.2">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6" x14ac:dyDescent="0.2">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6" x14ac:dyDescent="0.2">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6" x14ac:dyDescent="0.2">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6" x14ac:dyDescent="0.2">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6" x14ac:dyDescent="0.2">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6" x14ac:dyDescent="0.2">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6" x14ac:dyDescent="0.2">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6" x14ac:dyDescent="0.2">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6" x14ac:dyDescent="0.2">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6" x14ac:dyDescent="0.2">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6" x14ac:dyDescent="0.2">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6" x14ac:dyDescent="0.2">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6" x14ac:dyDescent="0.2">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6" x14ac:dyDescent="0.2">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6" x14ac:dyDescent="0.2">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6" x14ac:dyDescent="0.2">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6" x14ac:dyDescent="0.2">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6" x14ac:dyDescent="0.2">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6" x14ac:dyDescent="0.2">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6" x14ac:dyDescent="0.2">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6" x14ac:dyDescent="0.2">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6" x14ac:dyDescent="0.2">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6" x14ac:dyDescent="0.2">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6" x14ac:dyDescent="0.2">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6" x14ac:dyDescent="0.2">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6" x14ac:dyDescent="0.2">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6" x14ac:dyDescent="0.2">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6" x14ac:dyDescent="0.2">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6" x14ac:dyDescent="0.2">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6" x14ac:dyDescent="0.2">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6" x14ac:dyDescent="0.2">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6" x14ac:dyDescent="0.2">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6" x14ac:dyDescent="0.2">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6" x14ac:dyDescent="0.2">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6" x14ac:dyDescent="0.2">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6" x14ac:dyDescent="0.2">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6" x14ac:dyDescent="0.2">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6" x14ac:dyDescent="0.2">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6" x14ac:dyDescent="0.2">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6" x14ac:dyDescent="0.2">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6" x14ac:dyDescent="0.2">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6" x14ac:dyDescent="0.2">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6" x14ac:dyDescent="0.2">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6" x14ac:dyDescent="0.2">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6" x14ac:dyDescent="0.2">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6" x14ac:dyDescent="0.2">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6" x14ac:dyDescent="0.2">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6" x14ac:dyDescent="0.2">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6" x14ac:dyDescent="0.2">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6" x14ac:dyDescent="0.2">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6" x14ac:dyDescent="0.2">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6" x14ac:dyDescent="0.2">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6" x14ac:dyDescent="0.2">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6" x14ac:dyDescent="0.2">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6" x14ac:dyDescent="0.2">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6" x14ac:dyDescent="0.2">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6" x14ac:dyDescent="0.2">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6" x14ac:dyDescent="0.2">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6" x14ac:dyDescent="0.2">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6" x14ac:dyDescent="0.2">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6" x14ac:dyDescent="0.2">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6" x14ac:dyDescent="0.2">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6" x14ac:dyDescent="0.2">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6" x14ac:dyDescent="0.2">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6" x14ac:dyDescent="0.2">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6" x14ac:dyDescent="0.2">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6" x14ac:dyDescent="0.2">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6" x14ac:dyDescent="0.2">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6" x14ac:dyDescent="0.2">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6" x14ac:dyDescent="0.2">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6" x14ac:dyDescent="0.2">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6" x14ac:dyDescent="0.2">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6" x14ac:dyDescent="0.2">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6" x14ac:dyDescent="0.2">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6" x14ac:dyDescent="0.2">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6" x14ac:dyDescent="0.2">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6" x14ac:dyDescent="0.2">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6" x14ac:dyDescent="0.2">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6" x14ac:dyDescent="0.2">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6" x14ac:dyDescent="0.2">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6" x14ac:dyDescent="0.2">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6" x14ac:dyDescent="0.2">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6" x14ac:dyDescent="0.2">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6" x14ac:dyDescent="0.2">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6" x14ac:dyDescent="0.2">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6" x14ac:dyDescent="0.2">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6" x14ac:dyDescent="0.2">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6" x14ac:dyDescent="0.2">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6" x14ac:dyDescent="0.2">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6" x14ac:dyDescent="0.2">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6" x14ac:dyDescent="0.2">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6" x14ac:dyDescent="0.2">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6" x14ac:dyDescent="0.2">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6" x14ac:dyDescent="0.2">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6" x14ac:dyDescent="0.2">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6" x14ac:dyDescent="0.2">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6" x14ac:dyDescent="0.2">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6" x14ac:dyDescent="0.2">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6" x14ac:dyDescent="0.2">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6" x14ac:dyDescent="0.2">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6" x14ac:dyDescent="0.2">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6" x14ac:dyDescent="0.2">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6" x14ac:dyDescent="0.2">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6" x14ac:dyDescent="0.2">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6" x14ac:dyDescent="0.2">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6" x14ac:dyDescent="0.2">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6" x14ac:dyDescent="0.2">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6" x14ac:dyDescent="0.2">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6" x14ac:dyDescent="0.2">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6" x14ac:dyDescent="0.2">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6" x14ac:dyDescent="0.2">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6" x14ac:dyDescent="0.2">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6" x14ac:dyDescent="0.2">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6" x14ac:dyDescent="0.2">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6" x14ac:dyDescent="0.2">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6" x14ac:dyDescent="0.2">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6" x14ac:dyDescent="0.2">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6" x14ac:dyDescent="0.2">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6" x14ac:dyDescent="0.2">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6" x14ac:dyDescent="0.2">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6" x14ac:dyDescent="0.2">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6" x14ac:dyDescent="0.2">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6" x14ac:dyDescent="0.2">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6" x14ac:dyDescent="0.2">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6" x14ac:dyDescent="0.2">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6" x14ac:dyDescent="0.2">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6" x14ac:dyDescent="0.2">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6" x14ac:dyDescent="0.2">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6" x14ac:dyDescent="0.2">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6" x14ac:dyDescent="0.2">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6" x14ac:dyDescent="0.2">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6" x14ac:dyDescent="0.2">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6" x14ac:dyDescent="0.2">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6" x14ac:dyDescent="0.2">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6" x14ac:dyDescent="0.2">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6" x14ac:dyDescent="0.2">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6" x14ac:dyDescent="0.2">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6" x14ac:dyDescent="0.2">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6" x14ac:dyDescent="0.2">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6" x14ac:dyDescent="0.2">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sheetData>
  <pageMargins left="0.7" right="0.7" top="0.75" bottom="0.75" header="0" footer="0"/>
  <pageSetup orientation="portrait"/>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5E0B3"/>
  </sheetPr>
  <dimension ref="A1:Z1000"/>
  <sheetViews>
    <sheetView showGridLines="0" workbookViewId="0"/>
  </sheetViews>
  <sheetFormatPr baseColWidth="10" defaultColWidth="11.28515625" defaultRowHeight="15" customHeight="1" x14ac:dyDescent="0.2"/>
  <cols>
    <col min="1" max="1" width="3.28515625" customWidth="1"/>
    <col min="2" max="2" width="24.42578125" customWidth="1"/>
    <col min="3" max="3" width="20.28515625" customWidth="1"/>
    <col min="4" max="4" width="40.28515625" customWidth="1"/>
    <col min="5" max="5" width="20.28515625" customWidth="1"/>
    <col min="6" max="23" width="8.7109375" customWidth="1"/>
    <col min="24" max="26" width="8.5703125" customWidth="1"/>
  </cols>
  <sheetData>
    <row r="1" spans="1:26" ht="15" customHeight="1" x14ac:dyDescent="0.2">
      <c r="A1" s="7"/>
      <c r="B1" s="7"/>
      <c r="C1" s="7"/>
      <c r="D1" s="7"/>
      <c r="E1" s="7"/>
      <c r="F1" s="7"/>
      <c r="G1" s="7"/>
      <c r="H1" s="7"/>
      <c r="I1" s="7"/>
      <c r="J1" s="7"/>
      <c r="K1" s="7"/>
      <c r="L1" s="7"/>
      <c r="M1" s="7"/>
      <c r="N1" s="7"/>
      <c r="O1" s="7"/>
      <c r="P1" s="7"/>
      <c r="Q1" s="7"/>
      <c r="R1" s="7"/>
      <c r="S1" s="7"/>
      <c r="T1" s="7"/>
      <c r="U1" s="7"/>
      <c r="V1" s="7"/>
      <c r="W1" s="7"/>
      <c r="X1" s="7"/>
      <c r="Y1" s="7"/>
      <c r="Z1" s="7"/>
    </row>
    <row r="2" spans="1:26" ht="15" customHeight="1" x14ac:dyDescent="0.2">
      <c r="A2" s="7"/>
      <c r="B2" s="7"/>
      <c r="C2" s="7"/>
      <c r="D2" s="7"/>
      <c r="E2" s="7"/>
      <c r="F2" s="7"/>
      <c r="G2" s="7"/>
      <c r="H2" s="7"/>
      <c r="I2" s="7"/>
      <c r="J2" s="7"/>
      <c r="K2" s="7"/>
      <c r="L2" s="7"/>
      <c r="M2" s="7"/>
      <c r="N2" s="7"/>
      <c r="O2" s="7"/>
      <c r="P2" s="7"/>
      <c r="Q2" s="7"/>
      <c r="R2" s="7"/>
      <c r="S2" s="7"/>
      <c r="T2" s="7"/>
      <c r="U2" s="7"/>
      <c r="V2" s="7"/>
      <c r="W2" s="7"/>
      <c r="X2" s="7"/>
      <c r="Y2" s="7"/>
      <c r="Z2" s="7"/>
    </row>
    <row r="3" spans="1:26" ht="15" customHeight="1" x14ac:dyDescent="0.2">
      <c r="A3" s="7"/>
      <c r="B3" s="7"/>
      <c r="C3" s="7"/>
      <c r="D3" s="7"/>
      <c r="E3" s="7"/>
      <c r="F3" s="7"/>
      <c r="G3" s="7"/>
      <c r="H3" s="7"/>
      <c r="I3" s="7"/>
      <c r="J3" s="7"/>
      <c r="K3" s="7"/>
      <c r="L3" s="7"/>
      <c r="M3" s="7"/>
      <c r="N3" s="7"/>
      <c r="O3" s="7"/>
      <c r="P3" s="7"/>
      <c r="Q3" s="7"/>
      <c r="R3" s="7"/>
      <c r="S3" s="7"/>
      <c r="T3" s="7"/>
      <c r="U3" s="7"/>
      <c r="V3" s="7"/>
      <c r="W3" s="7"/>
      <c r="X3" s="7"/>
      <c r="Y3" s="7"/>
      <c r="Z3" s="7"/>
    </row>
    <row r="4" spans="1:26" ht="15" customHeight="1" x14ac:dyDescent="0.2">
      <c r="A4" s="7"/>
      <c r="B4" s="7"/>
      <c r="C4" s="7"/>
      <c r="D4" s="7"/>
      <c r="E4" s="7"/>
      <c r="F4" s="7"/>
      <c r="G4" s="7"/>
      <c r="H4" s="7"/>
      <c r="I4" s="7"/>
      <c r="J4" s="7"/>
      <c r="K4" s="7"/>
      <c r="L4" s="7"/>
      <c r="M4" s="7"/>
      <c r="N4" s="7"/>
      <c r="O4" s="7"/>
      <c r="P4" s="7"/>
      <c r="Q4" s="7"/>
      <c r="R4" s="7"/>
      <c r="S4" s="7"/>
      <c r="T4" s="7"/>
      <c r="U4" s="7"/>
      <c r="V4" s="7"/>
      <c r="W4" s="7"/>
      <c r="X4" s="7"/>
      <c r="Y4" s="7"/>
      <c r="Z4" s="7"/>
    </row>
    <row r="5" spans="1:26" ht="15" customHeight="1" x14ac:dyDescent="0.2">
      <c r="A5" s="7"/>
      <c r="B5" s="7"/>
      <c r="C5" s="7"/>
      <c r="D5" s="7"/>
      <c r="E5" s="7"/>
      <c r="F5" s="7"/>
      <c r="G5" s="7"/>
      <c r="H5" s="7"/>
      <c r="I5" s="7"/>
      <c r="J5" s="7"/>
      <c r="K5" s="7"/>
      <c r="L5" s="7"/>
      <c r="M5" s="7"/>
      <c r="N5" s="7"/>
      <c r="O5" s="7"/>
      <c r="P5" s="7"/>
      <c r="Q5" s="7"/>
      <c r="R5" s="7"/>
      <c r="S5" s="7"/>
      <c r="T5" s="7"/>
      <c r="U5" s="7"/>
      <c r="V5" s="7"/>
      <c r="W5" s="7"/>
      <c r="X5" s="7"/>
      <c r="Y5" s="7"/>
      <c r="Z5" s="7"/>
    </row>
    <row r="6" spans="1:26" ht="15" customHeight="1" x14ac:dyDescent="0.2">
      <c r="A6" s="7"/>
      <c r="B6" s="53" t="s">
        <v>92</v>
      </c>
      <c r="C6" s="54"/>
      <c r="D6" s="54"/>
      <c r="E6" s="54"/>
      <c r="F6" s="54"/>
      <c r="G6" s="54"/>
      <c r="H6" s="54"/>
      <c r="I6" s="54"/>
      <c r="J6" s="54"/>
      <c r="K6" s="54"/>
      <c r="L6" s="54"/>
      <c r="M6" s="54"/>
      <c r="N6" s="54"/>
      <c r="O6" s="54"/>
      <c r="P6" s="54"/>
      <c r="Q6" s="54"/>
      <c r="R6" s="54"/>
      <c r="S6" s="54"/>
      <c r="T6" s="54"/>
      <c r="U6" s="54"/>
      <c r="V6" s="54"/>
      <c r="W6" s="54"/>
      <c r="X6" s="7"/>
      <c r="Y6" s="7"/>
      <c r="Z6" s="7"/>
    </row>
    <row r="7" spans="1:26" ht="15" customHeight="1" x14ac:dyDescent="0.2">
      <c r="A7" s="7"/>
      <c r="B7" s="55" t="s">
        <v>93</v>
      </c>
      <c r="C7" s="54"/>
      <c r="D7" s="54"/>
      <c r="E7" s="54"/>
      <c r="F7" s="54"/>
      <c r="G7" s="54"/>
      <c r="H7" s="54"/>
      <c r="I7" s="54"/>
      <c r="J7" s="54"/>
      <c r="K7" s="54"/>
      <c r="L7" s="54"/>
      <c r="M7" s="54"/>
      <c r="N7" s="54"/>
      <c r="O7" s="54"/>
      <c r="P7" s="54"/>
      <c r="Q7" s="54"/>
      <c r="R7" s="54"/>
      <c r="S7" s="54"/>
      <c r="T7" s="54"/>
      <c r="U7" s="54"/>
      <c r="V7" s="54"/>
      <c r="W7" s="54"/>
      <c r="X7" s="7"/>
      <c r="Y7" s="7"/>
      <c r="Z7" s="7"/>
    </row>
    <row r="8" spans="1:26" ht="15" customHeight="1" x14ac:dyDescent="0.2">
      <c r="A8" s="7"/>
      <c r="B8" s="4" t="s">
        <v>3</v>
      </c>
      <c r="C8" s="54"/>
      <c r="D8" s="54"/>
      <c r="E8" s="54"/>
      <c r="F8" s="54"/>
      <c r="G8" s="54"/>
      <c r="H8" s="54"/>
      <c r="I8" s="54"/>
      <c r="J8" s="54"/>
      <c r="K8" s="54"/>
      <c r="L8" s="54"/>
      <c r="M8" s="54"/>
      <c r="N8" s="54"/>
      <c r="O8" s="54"/>
      <c r="P8" s="54"/>
      <c r="Q8" s="54"/>
      <c r="R8" s="54"/>
      <c r="S8" s="54"/>
      <c r="T8" s="54"/>
      <c r="U8" s="54"/>
      <c r="V8" s="54"/>
      <c r="W8" s="54"/>
      <c r="X8" s="7"/>
      <c r="Y8" s="7"/>
      <c r="Z8" s="7"/>
    </row>
    <row r="9" spans="1:26" ht="15" customHeight="1" x14ac:dyDescent="0.2">
      <c r="A9" s="7"/>
      <c r="B9" s="54"/>
      <c r="C9" s="54"/>
      <c r="D9" s="54"/>
      <c r="E9" s="54"/>
      <c r="F9" s="54"/>
      <c r="G9" s="54"/>
      <c r="H9" s="54"/>
      <c r="I9" s="54"/>
      <c r="J9" s="54"/>
      <c r="K9" s="54"/>
      <c r="L9" s="54"/>
      <c r="M9" s="54"/>
      <c r="N9" s="54"/>
      <c r="O9" s="54"/>
      <c r="P9" s="54"/>
      <c r="Q9" s="54"/>
      <c r="R9" s="54"/>
      <c r="S9" s="54"/>
      <c r="T9" s="54"/>
      <c r="U9" s="54"/>
      <c r="V9" s="54"/>
      <c r="W9" s="54"/>
      <c r="X9" s="7"/>
      <c r="Y9" s="7"/>
      <c r="Z9" s="7"/>
    </row>
    <row r="10" spans="1:26" ht="15" customHeight="1" x14ac:dyDescent="0.2">
      <c r="A10" s="7"/>
      <c r="B10" s="54" t="s">
        <v>94</v>
      </c>
      <c r="C10" s="54" t="s">
        <v>95</v>
      </c>
      <c r="D10" s="54"/>
      <c r="E10" s="54"/>
      <c r="F10" s="54"/>
      <c r="G10" s="54"/>
      <c r="H10" s="54"/>
      <c r="I10" s="54"/>
      <c r="J10" s="54"/>
      <c r="K10" s="54"/>
      <c r="L10" s="54"/>
      <c r="M10" s="54"/>
      <c r="N10" s="54"/>
      <c r="O10" s="54"/>
      <c r="P10" s="54"/>
      <c r="Q10" s="54"/>
      <c r="R10" s="54"/>
      <c r="S10" s="54"/>
      <c r="T10" s="54"/>
      <c r="U10" s="54"/>
      <c r="V10" s="54"/>
      <c r="W10" s="54"/>
      <c r="X10" s="7"/>
      <c r="Y10" s="7"/>
      <c r="Z10" s="7"/>
    </row>
    <row r="11" spans="1:26" ht="15" customHeight="1" x14ac:dyDescent="0.2">
      <c r="A11" s="7"/>
      <c r="B11" s="56" t="s">
        <v>96</v>
      </c>
      <c r="C11" s="57">
        <v>25000</v>
      </c>
      <c r="D11" s="54"/>
      <c r="E11" s="54"/>
      <c r="F11" s="54"/>
      <c r="G11" s="54"/>
      <c r="H11" s="54"/>
      <c r="I11" s="54"/>
      <c r="J11" s="54"/>
      <c r="K11" s="54"/>
      <c r="L11" s="54"/>
      <c r="M11" s="54"/>
      <c r="N11" s="54"/>
      <c r="O11" s="54"/>
      <c r="P11" s="54"/>
      <c r="Q11" s="54"/>
      <c r="R11" s="54"/>
      <c r="S11" s="54"/>
      <c r="T11" s="54"/>
      <c r="U11" s="54"/>
      <c r="V11" s="54"/>
      <c r="W11" s="54"/>
      <c r="X11" s="7"/>
      <c r="Y11" s="7"/>
      <c r="Z11" s="7"/>
    </row>
    <row r="12" spans="1:26" ht="15" customHeight="1" x14ac:dyDescent="0.2">
      <c r="A12" s="7"/>
      <c r="B12" s="56" t="s">
        <v>97</v>
      </c>
      <c r="C12" s="57">
        <v>27000</v>
      </c>
      <c r="D12" s="54"/>
      <c r="E12" s="54"/>
      <c r="F12" s="54"/>
      <c r="G12" s="54"/>
      <c r="H12" s="54"/>
      <c r="I12" s="54"/>
      <c r="J12" s="54"/>
      <c r="K12" s="54"/>
      <c r="L12" s="54"/>
      <c r="M12" s="54"/>
      <c r="N12" s="54"/>
      <c r="O12" s="54"/>
      <c r="P12" s="54"/>
      <c r="Q12" s="54"/>
      <c r="R12" s="54"/>
      <c r="S12" s="54"/>
      <c r="T12" s="54"/>
      <c r="U12" s="54"/>
      <c r="V12" s="54"/>
      <c r="W12" s="54"/>
      <c r="X12" s="7"/>
      <c r="Y12" s="7"/>
      <c r="Z12" s="7"/>
    </row>
    <row r="13" spans="1:26" ht="15" customHeight="1" x14ac:dyDescent="0.2">
      <c r="A13" s="7"/>
      <c r="B13" s="56" t="s">
        <v>98</v>
      </c>
      <c r="C13" s="57">
        <v>29000</v>
      </c>
      <c r="D13" s="54"/>
      <c r="E13" s="54"/>
      <c r="F13" s="54"/>
      <c r="G13" s="54"/>
      <c r="H13" s="54"/>
      <c r="I13" s="54"/>
      <c r="J13" s="54"/>
      <c r="K13" s="54"/>
      <c r="L13" s="54"/>
      <c r="M13" s="54"/>
      <c r="N13" s="54"/>
      <c r="O13" s="54"/>
      <c r="P13" s="54"/>
      <c r="Q13" s="54"/>
      <c r="R13" s="54"/>
      <c r="S13" s="54"/>
      <c r="T13" s="54"/>
      <c r="U13" s="54"/>
      <c r="V13" s="54"/>
      <c r="W13" s="54"/>
      <c r="X13" s="7"/>
      <c r="Y13" s="7"/>
      <c r="Z13" s="7"/>
    </row>
    <row r="14" spans="1:26" ht="15" customHeight="1" x14ac:dyDescent="0.2">
      <c r="A14" s="7"/>
      <c r="B14" s="56" t="s">
        <v>99</v>
      </c>
      <c r="C14" s="57">
        <v>35000</v>
      </c>
      <c r="D14" s="54"/>
      <c r="E14" s="54"/>
      <c r="F14" s="54"/>
      <c r="G14" s="54"/>
      <c r="H14" s="54"/>
      <c r="I14" s="54"/>
      <c r="J14" s="54"/>
      <c r="K14" s="54"/>
      <c r="L14" s="54"/>
      <c r="M14" s="54"/>
      <c r="N14" s="54"/>
      <c r="O14" s="54"/>
      <c r="P14" s="54"/>
      <c r="Q14" s="54"/>
      <c r="R14" s="54"/>
      <c r="S14" s="54"/>
      <c r="T14" s="54"/>
      <c r="U14" s="54"/>
      <c r="V14" s="54"/>
      <c r="W14" s="54"/>
      <c r="X14" s="7"/>
      <c r="Y14" s="7"/>
      <c r="Z14" s="7"/>
    </row>
    <row r="15" spans="1:26" ht="15" customHeight="1" x14ac:dyDescent="0.2">
      <c r="A15" s="7"/>
      <c r="B15" s="56" t="s">
        <v>100</v>
      </c>
      <c r="C15" s="57">
        <v>24000</v>
      </c>
      <c r="D15" s="54"/>
      <c r="E15" s="54"/>
      <c r="F15" s="54"/>
      <c r="G15" s="54"/>
      <c r="H15" s="54"/>
      <c r="I15" s="54"/>
      <c r="J15" s="54"/>
      <c r="K15" s="54"/>
      <c r="L15" s="54"/>
      <c r="M15" s="54"/>
      <c r="N15" s="54"/>
      <c r="O15" s="54"/>
      <c r="P15" s="54"/>
      <c r="Q15" s="54"/>
      <c r="R15" s="54"/>
      <c r="S15" s="54"/>
      <c r="T15" s="54"/>
      <c r="U15" s="54"/>
      <c r="V15" s="54"/>
      <c r="W15" s="54"/>
      <c r="X15" s="7"/>
      <c r="Y15" s="7"/>
      <c r="Z15" s="7"/>
    </row>
    <row r="16" spans="1:26" ht="15" customHeight="1" x14ac:dyDescent="0.2">
      <c r="A16" s="7"/>
      <c r="B16" s="54"/>
      <c r="C16" s="54"/>
      <c r="D16" s="54"/>
      <c r="E16" s="54"/>
      <c r="F16" s="54"/>
      <c r="G16" s="54"/>
      <c r="H16" s="54"/>
      <c r="I16" s="54"/>
      <c r="J16" s="54"/>
      <c r="K16" s="54"/>
      <c r="L16" s="54"/>
      <c r="M16" s="54"/>
      <c r="N16" s="54"/>
      <c r="O16" s="54"/>
      <c r="P16" s="54"/>
      <c r="Q16" s="54"/>
      <c r="R16" s="54"/>
      <c r="S16" s="54"/>
      <c r="T16" s="54"/>
      <c r="U16" s="54"/>
      <c r="V16" s="54"/>
      <c r="W16" s="54"/>
      <c r="X16" s="7"/>
      <c r="Y16" s="7"/>
      <c r="Z16" s="7"/>
    </row>
    <row r="17" spans="1:26" ht="15" customHeight="1" x14ac:dyDescent="0.2">
      <c r="A17" s="7"/>
      <c r="B17" s="54"/>
      <c r="C17" s="54"/>
      <c r="D17" s="54"/>
      <c r="E17" s="54"/>
      <c r="F17" s="54"/>
      <c r="G17" s="54"/>
      <c r="H17" s="54"/>
      <c r="I17" s="54"/>
      <c r="J17" s="54"/>
      <c r="K17" s="54"/>
      <c r="L17" s="54"/>
      <c r="M17" s="54"/>
      <c r="N17" s="54"/>
      <c r="O17" s="54"/>
      <c r="P17" s="54"/>
      <c r="Q17" s="54"/>
      <c r="R17" s="54"/>
      <c r="S17" s="54"/>
      <c r="T17" s="54"/>
      <c r="U17" s="54"/>
      <c r="V17" s="54"/>
      <c r="W17" s="54"/>
      <c r="X17" s="7"/>
      <c r="Y17" s="7"/>
      <c r="Z17" s="7"/>
    </row>
    <row r="18" spans="1:26" ht="15" customHeight="1" x14ac:dyDescent="0.2">
      <c r="A18" s="7"/>
      <c r="B18" s="58" t="s">
        <v>101</v>
      </c>
      <c r="C18" s="59">
        <f>(SUM(C11:C15)-MIN(C11:C15)-MAX(C11:C15))/3</f>
        <v>27000</v>
      </c>
      <c r="D18" s="65"/>
      <c r="E18" s="54"/>
      <c r="F18" s="54"/>
      <c r="G18" s="54"/>
      <c r="H18" s="54"/>
      <c r="I18" s="54"/>
      <c r="J18" s="54"/>
      <c r="K18" s="54"/>
      <c r="L18" s="54"/>
      <c r="M18" s="54"/>
      <c r="N18" s="54"/>
      <c r="O18" s="54"/>
      <c r="P18" s="54"/>
      <c r="Q18" s="54"/>
      <c r="R18" s="54"/>
      <c r="S18" s="54"/>
      <c r="T18" s="54"/>
      <c r="U18" s="54"/>
      <c r="V18" s="54"/>
      <c r="W18" s="54"/>
      <c r="X18" s="7"/>
      <c r="Y18" s="7"/>
      <c r="Z18" s="7"/>
    </row>
    <row r="19" spans="1:26" ht="15" customHeight="1" x14ac:dyDescent="0.2">
      <c r="A19" s="7"/>
      <c r="B19" s="58" t="s">
        <v>102</v>
      </c>
      <c r="C19" s="59">
        <f>(SUM(C11:C15)-MIN(C11:C15)-MAX(C11:C15))/3*1.5</f>
        <v>40500</v>
      </c>
      <c r="D19" s="54"/>
      <c r="E19" s="54"/>
      <c r="F19" s="54"/>
      <c r="G19" s="54"/>
      <c r="H19" s="54"/>
      <c r="I19" s="54"/>
      <c r="J19" s="54"/>
      <c r="K19" s="54"/>
      <c r="L19" s="54"/>
      <c r="M19" s="54"/>
      <c r="N19" s="54"/>
      <c r="O19" s="54"/>
      <c r="P19" s="54"/>
      <c r="Q19" s="54"/>
      <c r="R19" s="54"/>
      <c r="S19" s="54"/>
      <c r="T19" s="54"/>
      <c r="U19" s="54"/>
      <c r="V19" s="54"/>
      <c r="W19" s="54"/>
      <c r="X19" s="7"/>
      <c r="Y19" s="7"/>
      <c r="Z19" s="7"/>
    </row>
    <row r="20" spans="1:26" ht="15" customHeight="1" x14ac:dyDescent="0.2">
      <c r="A20" s="7"/>
      <c r="B20" s="58" t="s">
        <v>103</v>
      </c>
      <c r="C20" s="59">
        <f>(SUM(C11:C15)-MIN(C11:C15)-MAX(C11:C15))/3*2</f>
        <v>54000</v>
      </c>
      <c r="D20" s="54"/>
      <c r="E20" s="54"/>
      <c r="F20" s="54"/>
      <c r="G20" s="54"/>
      <c r="H20" s="54"/>
      <c r="I20" s="54"/>
      <c r="J20" s="54"/>
      <c r="K20" s="54"/>
      <c r="L20" s="54"/>
      <c r="M20" s="54"/>
      <c r="N20" s="54"/>
      <c r="O20" s="54"/>
      <c r="P20" s="54"/>
      <c r="Q20" s="54"/>
      <c r="R20" s="54"/>
      <c r="S20" s="54"/>
      <c r="T20" s="54"/>
      <c r="U20" s="54"/>
      <c r="V20" s="54"/>
      <c r="W20" s="54"/>
      <c r="X20" s="7"/>
      <c r="Y20" s="7"/>
      <c r="Z20" s="7"/>
    </row>
    <row r="21" spans="1:26" ht="15" customHeight="1" x14ac:dyDescent="0.2">
      <c r="A21" s="7"/>
      <c r="B21" s="54"/>
      <c r="C21" s="54"/>
      <c r="D21" s="54"/>
      <c r="E21" s="54"/>
      <c r="F21" s="54"/>
      <c r="G21" s="54"/>
      <c r="H21" s="54"/>
      <c r="I21" s="54"/>
      <c r="J21" s="54"/>
      <c r="K21" s="54"/>
      <c r="L21" s="54"/>
      <c r="M21" s="54"/>
      <c r="N21" s="54"/>
      <c r="O21" s="54"/>
      <c r="P21" s="54"/>
      <c r="Q21" s="54"/>
      <c r="R21" s="54"/>
      <c r="S21" s="54"/>
      <c r="T21" s="54"/>
      <c r="U21" s="54"/>
      <c r="V21" s="54"/>
      <c r="W21" s="54"/>
      <c r="X21" s="7"/>
      <c r="Y21" s="7"/>
      <c r="Z21" s="7"/>
    </row>
    <row r="22" spans="1:26" ht="15" customHeight="1" x14ac:dyDescent="0.2">
      <c r="A22" s="7"/>
      <c r="B22" s="54"/>
      <c r="C22" s="54"/>
      <c r="D22" s="54"/>
      <c r="E22" s="54"/>
      <c r="F22" s="54"/>
      <c r="G22" s="54"/>
      <c r="H22" s="54"/>
      <c r="I22" s="54"/>
      <c r="J22" s="54"/>
      <c r="K22" s="54"/>
      <c r="L22" s="54"/>
      <c r="M22" s="54"/>
      <c r="N22" s="54"/>
      <c r="O22" s="54"/>
      <c r="P22" s="54"/>
      <c r="Q22" s="54"/>
      <c r="R22" s="54"/>
      <c r="S22" s="54"/>
      <c r="T22" s="54"/>
      <c r="U22" s="54"/>
      <c r="V22" s="54"/>
      <c r="W22" s="54"/>
      <c r="X22" s="7"/>
      <c r="Y22" s="7"/>
      <c r="Z22" s="7"/>
    </row>
    <row r="23" spans="1:26" ht="15" customHeight="1" x14ac:dyDescent="0.2">
      <c r="A23" s="7"/>
      <c r="B23" s="54"/>
      <c r="C23" s="54"/>
      <c r="D23" s="54"/>
      <c r="E23" s="54"/>
      <c r="F23" s="54"/>
      <c r="G23" s="54"/>
      <c r="H23" s="54"/>
      <c r="I23" s="54"/>
      <c r="J23" s="54"/>
      <c r="K23" s="54"/>
      <c r="L23" s="54"/>
      <c r="M23" s="54"/>
      <c r="N23" s="54"/>
      <c r="O23" s="54"/>
      <c r="P23" s="54"/>
      <c r="Q23" s="54"/>
      <c r="R23" s="54"/>
      <c r="S23" s="54"/>
      <c r="T23" s="54"/>
      <c r="U23" s="54"/>
      <c r="V23" s="54"/>
      <c r="W23" s="54"/>
      <c r="X23" s="7"/>
      <c r="Y23" s="7"/>
      <c r="Z23" s="7"/>
    </row>
    <row r="24" spans="1:26" ht="15" customHeight="1" x14ac:dyDescent="0.2">
      <c r="A24" s="7"/>
      <c r="B24" s="81" t="s">
        <v>104</v>
      </c>
      <c r="C24" s="82"/>
      <c r="D24" s="82"/>
      <c r="E24" s="54"/>
      <c r="F24" s="54"/>
      <c r="G24" s="54"/>
      <c r="H24" s="54"/>
      <c r="I24" s="54"/>
      <c r="J24" s="54"/>
      <c r="K24" s="54"/>
      <c r="L24" s="54"/>
      <c r="M24" s="54"/>
      <c r="N24" s="54"/>
      <c r="O24" s="54"/>
      <c r="P24" s="54"/>
      <c r="Q24" s="54"/>
      <c r="R24" s="54"/>
      <c r="S24" s="54"/>
      <c r="T24" s="54"/>
      <c r="U24" s="54"/>
      <c r="V24" s="54"/>
      <c r="W24" s="54"/>
      <c r="X24" s="7"/>
      <c r="Y24" s="7"/>
      <c r="Z24" s="7"/>
    </row>
    <row r="25" spans="1:26" ht="15" customHeight="1" x14ac:dyDescent="0.2">
      <c r="A25" s="7"/>
      <c r="B25" s="82"/>
      <c r="C25" s="82"/>
      <c r="D25" s="82"/>
      <c r="E25" s="54"/>
      <c r="F25" s="54"/>
      <c r="G25" s="54"/>
      <c r="H25" s="54"/>
      <c r="I25" s="54"/>
      <c r="J25" s="54"/>
      <c r="K25" s="54"/>
      <c r="L25" s="54"/>
      <c r="M25" s="54"/>
      <c r="N25" s="54"/>
      <c r="O25" s="54"/>
      <c r="P25" s="54"/>
      <c r="Q25" s="54"/>
      <c r="R25" s="54"/>
      <c r="S25" s="54"/>
      <c r="T25" s="54"/>
      <c r="U25" s="54"/>
      <c r="V25" s="54"/>
      <c r="W25" s="54"/>
      <c r="X25" s="7"/>
      <c r="Y25" s="7"/>
      <c r="Z25" s="7"/>
    </row>
    <row r="26" spans="1:26" ht="15" customHeight="1" x14ac:dyDescent="0.2">
      <c r="A26" s="7"/>
      <c r="B26" s="82"/>
      <c r="C26" s="82"/>
      <c r="D26" s="82"/>
      <c r="E26" s="54"/>
      <c r="F26" s="54"/>
      <c r="G26" s="54"/>
      <c r="H26" s="54"/>
      <c r="I26" s="54"/>
      <c r="J26" s="54"/>
      <c r="K26" s="54"/>
      <c r="L26" s="54"/>
      <c r="M26" s="54"/>
      <c r="N26" s="54"/>
      <c r="O26" s="54"/>
      <c r="P26" s="54"/>
      <c r="Q26" s="54"/>
      <c r="R26" s="54"/>
      <c r="S26" s="54"/>
      <c r="T26" s="54"/>
      <c r="U26" s="54"/>
      <c r="V26" s="54"/>
      <c r="W26" s="54"/>
      <c r="X26" s="7"/>
      <c r="Y26" s="7"/>
      <c r="Z26" s="7"/>
    </row>
    <row r="27" spans="1:26" ht="15" customHeight="1" x14ac:dyDescent="0.2">
      <c r="A27" s="7"/>
      <c r="B27" s="82"/>
      <c r="C27" s="82"/>
      <c r="D27" s="82"/>
      <c r="E27" s="54"/>
      <c r="F27" s="54"/>
      <c r="G27" s="54"/>
      <c r="H27" s="54"/>
      <c r="I27" s="54"/>
      <c r="J27" s="54"/>
      <c r="K27" s="54"/>
      <c r="L27" s="54"/>
      <c r="M27" s="54"/>
      <c r="N27" s="54"/>
      <c r="O27" s="54"/>
      <c r="P27" s="54"/>
      <c r="Q27" s="54"/>
      <c r="R27" s="54"/>
      <c r="S27" s="54"/>
      <c r="T27" s="54"/>
      <c r="U27" s="54"/>
      <c r="V27" s="54"/>
      <c r="W27" s="54"/>
      <c r="X27" s="7"/>
      <c r="Y27" s="7"/>
      <c r="Z27" s="7"/>
    </row>
    <row r="28" spans="1:26" ht="15" customHeight="1" x14ac:dyDescent="0.2">
      <c r="A28" s="7"/>
      <c r="B28" s="54"/>
      <c r="C28" s="54"/>
      <c r="D28" s="54"/>
      <c r="E28" s="54"/>
      <c r="F28" s="54"/>
      <c r="G28" s="54"/>
      <c r="H28" s="54"/>
      <c r="I28" s="54"/>
      <c r="J28" s="54"/>
      <c r="K28" s="54"/>
      <c r="L28" s="54"/>
      <c r="M28" s="54"/>
      <c r="N28" s="54"/>
      <c r="O28" s="54"/>
      <c r="P28" s="54"/>
      <c r="Q28" s="54"/>
      <c r="R28" s="54"/>
      <c r="S28" s="54"/>
      <c r="T28" s="54"/>
      <c r="U28" s="54"/>
      <c r="V28" s="54"/>
      <c r="W28" s="54"/>
      <c r="X28" s="7"/>
      <c r="Y28" s="7"/>
      <c r="Z28" s="7"/>
    </row>
    <row r="29" spans="1:26" ht="16" x14ac:dyDescent="0.2">
      <c r="A29" s="7"/>
      <c r="B29" s="54"/>
      <c r="C29" s="54"/>
      <c r="D29" s="54"/>
      <c r="E29" s="54"/>
      <c r="F29" s="54"/>
      <c r="G29" s="54"/>
      <c r="H29" s="54"/>
      <c r="I29" s="54"/>
      <c r="J29" s="54"/>
      <c r="K29" s="54"/>
      <c r="L29" s="54"/>
      <c r="M29" s="54"/>
      <c r="N29" s="54"/>
      <c r="O29" s="54"/>
      <c r="P29" s="54"/>
      <c r="Q29" s="54"/>
      <c r="R29" s="54"/>
      <c r="S29" s="54"/>
      <c r="T29" s="54"/>
      <c r="U29" s="54"/>
      <c r="V29" s="54"/>
      <c r="W29" s="54"/>
      <c r="X29" s="7"/>
      <c r="Y29" s="7"/>
      <c r="Z29" s="7"/>
    </row>
    <row r="30" spans="1:26" ht="16" x14ac:dyDescent="0.2">
      <c r="A30" s="7"/>
      <c r="B30" s="54"/>
      <c r="C30" s="54"/>
      <c r="D30" s="54"/>
      <c r="E30" s="54"/>
      <c r="F30" s="54"/>
      <c r="G30" s="54"/>
      <c r="H30" s="54"/>
      <c r="I30" s="54"/>
      <c r="J30" s="54"/>
      <c r="K30" s="54"/>
      <c r="L30" s="54"/>
      <c r="M30" s="54"/>
      <c r="N30" s="54"/>
      <c r="O30" s="54"/>
      <c r="P30" s="54"/>
      <c r="Q30" s="54"/>
      <c r="R30" s="54"/>
      <c r="S30" s="54"/>
      <c r="T30" s="54"/>
      <c r="U30" s="54"/>
      <c r="V30" s="54"/>
      <c r="W30" s="54"/>
      <c r="X30" s="7"/>
      <c r="Y30" s="7"/>
      <c r="Z30" s="7"/>
    </row>
    <row r="31" spans="1:26" ht="16" x14ac:dyDescent="0.2">
      <c r="A31" s="7"/>
      <c r="B31" s="54"/>
      <c r="C31" s="54"/>
      <c r="D31" s="54"/>
      <c r="E31" s="54"/>
      <c r="F31" s="54"/>
      <c r="G31" s="54"/>
      <c r="H31" s="54"/>
      <c r="I31" s="54"/>
      <c r="J31" s="54"/>
      <c r="K31" s="54"/>
      <c r="L31" s="54"/>
      <c r="M31" s="54"/>
      <c r="N31" s="54"/>
      <c r="O31" s="54"/>
      <c r="P31" s="54"/>
      <c r="Q31" s="54"/>
      <c r="R31" s="54"/>
      <c r="S31" s="54"/>
      <c r="T31" s="54"/>
      <c r="U31" s="54"/>
      <c r="V31" s="54"/>
      <c r="W31" s="54"/>
      <c r="X31" s="7"/>
      <c r="Y31" s="7"/>
      <c r="Z31" s="7"/>
    </row>
    <row r="32" spans="1:26" ht="16" x14ac:dyDescent="0.2">
      <c r="A32" s="7"/>
      <c r="B32" s="54"/>
      <c r="C32" s="54"/>
      <c r="D32" s="54"/>
      <c r="E32" s="54"/>
      <c r="F32" s="54"/>
      <c r="G32" s="54"/>
      <c r="H32" s="54"/>
      <c r="I32" s="54"/>
      <c r="J32" s="54"/>
      <c r="K32" s="54"/>
      <c r="L32" s="54"/>
      <c r="M32" s="54"/>
      <c r="N32" s="54"/>
      <c r="O32" s="54"/>
      <c r="P32" s="54"/>
      <c r="Q32" s="54"/>
      <c r="R32" s="54"/>
      <c r="S32" s="54"/>
      <c r="T32" s="54"/>
      <c r="U32" s="54"/>
      <c r="V32" s="54"/>
      <c r="W32" s="54"/>
      <c r="X32" s="7"/>
      <c r="Y32" s="7"/>
      <c r="Z32" s="7"/>
    </row>
    <row r="33" spans="1:26" ht="16" x14ac:dyDescent="0.2">
      <c r="A33" s="7"/>
      <c r="B33" s="54"/>
      <c r="C33" s="54"/>
      <c r="D33" s="54"/>
      <c r="E33" s="54"/>
      <c r="F33" s="54"/>
      <c r="G33" s="54"/>
      <c r="H33" s="54"/>
      <c r="I33" s="54"/>
      <c r="J33" s="54"/>
      <c r="K33" s="54"/>
      <c r="L33" s="54"/>
      <c r="M33" s="54"/>
      <c r="N33" s="54"/>
      <c r="O33" s="54"/>
      <c r="P33" s="54"/>
      <c r="Q33" s="54"/>
      <c r="R33" s="54"/>
      <c r="S33" s="54"/>
      <c r="T33" s="54"/>
      <c r="U33" s="54"/>
      <c r="V33" s="54"/>
      <c r="W33" s="54"/>
      <c r="X33" s="7"/>
      <c r="Y33" s="7"/>
      <c r="Z33" s="7"/>
    </row>
    <row r="34" spans="1:26" ht="16" x14ac:dyDescent="0.2">
      <c r="A34" s="7"/>
      <c r="B34" s="54"/>
      <c r="C34" s="54"/>
      <c r="D34" s="54"/>
      <c r="E34" s="54"/>
      <c r="F34" s="54"/>
      <c r="G34" s="54"/>
      <c r="H34" s="54"/>
      <c r="I34" s="54"/>
      <c r="J34" s="54"/>
      <c r="K34" s="54"/>
      <c r="L34" s="54"/>
      <c r="M34" s="54"/>
      <c r="N34" s="54"/>
      <c r="O34" s="54"/>
      <c r="P34" s="54"/>
      <c r="Q34" s="54"/>
      <c r="R34" s="54"/>
      <c r="S34" s="54"/>
      <c r="T34" s="54"/>
      <c r="U34" s="54"/>
      <c r="V34" s="54"/>
      <c r="W34" s="54"/>
      <c r="X34" s="7"/>
      <c r="Y34" s="7"/>
      <c r="Z34" s="7"/>
    </row>
    <row r="35" spans="1:26" ht="16" x14ac:dyDescent="0.2">
      <c r="A35" s="7"/>
      <c r="B35" s="54"/>
      <c r="C35" s="54"/>
      <c r="D35" s="54"/>
      <c r="E35" s="54"/>
      <c r="F35" s="54"/>
      <c r="G35" s="54"/>
      <c r="H35" s="54"/>
      <c r="I35" s="54"/>
      <c r="J35" s="54"/>
      <c r="K35" s="54"/>
      <c r="L35" s="54"/>
      <c r="M35" s="54"/>
      <c r="N35" s="54"/>
      <c r="O35" s="54"/>
      <c r="P35" s="54"/>
      <c r="Q35" s="54"/>
      <c r="R35" s="54"/>
      <c r="S35" s="54"/>
      <c r="T35" s="54"/>
      <c r="U35" s="54"/>
      <c r="V35" s="54"/>
      <c r="W35" s="54"/>
      <c r="X35" s="7"/>
      <c r="Y35" s="7"/>
      <c r="Z35" s="7"/>
    </row>
    <row r="36" spans="1:26" ht="16" x14ac:dyDescent="0.2">
      <c r="A36" s="7"/>
      <c r="B36" s="54"/>
      <c r="C36" s="54"/>
      <c r="D36" s="54"/>
      <c r="E36" s="54"/>
      <c r="F36" s="54"/>
      <c r="G36" s="54"/>
      <c r="H36" s="54"/>
      <c r="I36" s="54"/>
      <c r="J36" s="54"/>
      <c r="K36" s="54"/>
      <c r="L36" s="54"/>
      <c r="M36" s="54"/>
      <c r="N36" s="54"/>
      <c r="O36" s="54"/>
      <c r="P36" s="54"/>
      <c r="Q36" s="54"/>
      <c r="R36" s="54"/>
      <c r="S36" s="54"/>
      <c r="T36" s="54"/>
      <c r="U36" s="54"/>
      <c r="V36" s="54"/>
      <c r="W36" s="54"/>
      <c r="X36" s="7"/>
      <c r="Y36" s="7"/>
      <c r="Z36" s="7"/>
    </row>
    <row r="37" spans="1:26" ht="16" x14ac:dyDescent="0.2">
      <c r="A37" s="7"/>
      <c r="B37" s="54"/>
      <c r="C37" s="54"/>
      <c r="D37" s="54"/>
      <c r="E37" s="54"/>
      <c r="F37" s="54"/>
      <c r="G37" s="54"/>
      <c r="H37" s="54"/>
      <c r="I37" s="54"/>
      <c r="J37" s="54"/>
      <c r="K37" s="54"/>
      <c r="L37" s="54"/>
      <c r="M37" s="54"/>
      <c r="N37" s="54"/>
      <c r="O37" s="54"/>
      <c r="P37" s="54"/>
      <c r="Q37" s="54"/>
      <c r="R37" s="54"/>
      <c r="S37" s="54"/>
      <c r="T37" s="54"/>
      <c r="U37" s="54"/>
      <c r="V37" s="54"/>
      <c r="W37" s="54"/>
      <c r="X37" s="7"/>
      <c r="Y37" s="7"/>
      <c r="Z37" s="7"/>
    </row>
    <row r="38" spans="1:26" ht="16" x14ac:dyDescent="0.2">
      <c r="A38" s="7"/>
      <c r="B38" s="54"/>
      <c r="C38" s="54"/>
      <c r="D38" s="54"/>
      <c r="E38" s="54"/>
      <c r="F38" s="54"/>
      <c r="G38" s="54"/>
      <c r="H38" s="54"/>
      <c r="I38" s="54"/>
      <c r="J38" s="54"/>
      <c r="K38" s="54"/>
      <c r="L38" s="54"/>
      <c r="M38" s="54"/>
      <c r="N38" s="54"/>
      <c r="O38" s="54"/>
      <c r="P38" s="54"/>
      <c r="Q38" s="54"/>
      <c r="R38" s="54"/>
      <c r="S38" s="54"/>
      <c r="T38" s="54"/>
      <c r="U38" s="54"/>
      <c r="V38" s="54"/>
      <c r="W38" s="54"/>
      <c r="X38" s="7"/>
      <c r="Y38" s="7"/>
      <c r="Z38" s="7"/>
    </row>
    <row r="39" spans="1:26" ht="16" x14ac:dyDescent="0.2">
      <c r="A39" s="7"/>
      <c r="B39" s="54"/>
      <c r="C39" s="54"/>
      <c r="D39" s="54"/>
      <c r="E39" s="54"/>
      <c r="F39" s="54"/>
      <c r="G39" s="54"/>
      <c r="H39" s="54"/>
      <c r="I39" s="54"/>
      <c r="J39" s="54"/>
      <c r="K39" s="54"/>
      <c r="L39" s="54"/>
      <c r="M39" s="54"/>
      <c r="N39" s="54"/>
      <c r="O39" s="54"/>
      <c r="P39" s="54"/>
      <c r="Q39" s="54"/>
      <c r="R39" s="54"/>
      <c r="S39" s="54"/>
      <c r="T39" s="54"/>
      <c r="U39" s="54"/>
      <c r="V39" s="54"/>
      <c r="W39" s="54"/>
      <c r="X39" s="7"/>
      <c r="Y39" s="7"/>
      <c r="Z39" s="7"/>
    </row>
    <row r="40" spans="1:26" ht="16" x14ac:dyDescent="0.2">
      <c r="A40" s="7"/>
      <c r="B40" s="54"/>
      <c r="C40" s="54"/>
      <c r="D40" s="54"/>
      <c r="E40" s="54"/>
      <c r="F40" s="54"/>
      <c r="G40" s="54"/>
      <c r="H40" s="54"/>
      <c r="I40" s="54"/>
      <c r="J40" s="54"/>
      <c r="K40" s="54"/>
      <c r="L40" s="54"/>
      <c r="M40" s="54"/>
      <c r="N40" s="54"/>
      <c r="O40" s="54"/>
      <c r="P40" s="54"/>
      <c r="Q40" s="54"/>
      <c r="R40" s="54"/>
      <c r="S40" s="54"/>
      <c r="T40" s="54"/>
      <c r="U40" s="54"/>
      <c r="V40" s="54"/>
      <c r="W40" s="54"/>
      <c r="X40" s="7"/>
      <c r="Y40" s="7"/>
      <c r="Z40" s="7"/>
    </row>
    <row r="41" spans="1:26" ht="16" x14ac:dyDescent="0.2">
      <c r="A41" s="7"/>
      <c r="B41" s="54"/>
      <c r="C41" s="54"/>
      <c r="D41" s="54"/>
      <c r="E41" s="54"/>
      <c r="F41" s="54"/>
      <c r="G41" s="54"/>
      <c r="H41" s="54"/>
      <c r="I41" s="54"/>
      <c r="J41" s="54"/>
      <c r="K41" s="54"/>
      <c r="L41" s="54"/>
      <c r="M41" s="54"/>
      <c r="N41" s="54"/>
      <c r="O41" s="54"/>
      <c r="P41" s="54"/>
      <c r="Q41" s="54"/>
      <c r="R41" s="54"/>
      <c r="S41" s="54"/>
      <c r="T41" s="54"/>
      <c r="U41" s="54"/>
      <c r="V41" s="54"/>
      <c r="W41" s="54"/>
      <c r="X41" s="7"/>
      <c r="Y41" s="7"/>
      <c r="Z41" s="7"/>
    </row>
    <row r="42" spans="1:26" ht="16" x14ac:dyDescent="0.2">
      <c r="A42" s="7"/>
      <c r="B42" s="54"/>
      <c r="C42" s="54"/>
      <c r="D42" s="54"/>
      <c r="E42" s="54"/>
      <c r="F42" s="54"/>
      <c r="G42" s="54"/>
      <c r="H42" s="54"/>
      <c r="I42" s="54"/>
      <c r="J42" s="54"/>
      <c r="K42" s="54"/>
      <c r="L42" s="54"/>
      <c r="M42" s="54"/>
      <c r="N42" s="54"/>
      <c r="O42" s="54"/>
      <c r="P42" s="54"/>
      <c r="Q42" s="54"/>
      <c r="R42" s="54"/>
      <c r="S42" s="54"/>
      <c r="T42" s="54"/>
      <c r="U42" s="54"/>
      <c r="V42" s="54"/>
      <c r="W42" s="54"/>
      <c r="X42" s="7"/>
      <c r="Y42" s="7"/>
      <c r="Z42" s="7"/>
    </row>
    <row r="43" spans="1:26" ht="16" x14ac:dyDescent="0.2">
      <c r="A43" s="7"/>
      <c r="B43" s="54"/>
      <c r="C43" s="54"/>
      <c r="D43" s="54"/>
      <c r="E43" s="54"/>
      <c r="F43" s="54"/>
      <c r="G43" s="54"/>
      <c r="H43" s="54"/>
      <c r="I43" s="54"/>
      <c r="J43" s="54"/>
      <c r="K43" s="54"/>
      <c r="L43" s="54"/>
      <c r="M43" s="54"/>
      <c r="N43" s="54"/>
      <c r="O43" s="54"/>
      <c r="P43" s="54"/>
      <c r="Q43" s="54"/>
      <c r="R43" s="54"/>
      <c r="S43" s="54"/>
      <c r="T43" s="54"/>
      <c r="U43" s="54"/>
      <c r="V43" s="54"/>
      <c r="W43" s="54"/>
      <c r="X43" s="7"/>
      <c r="Y43" s="7"/>
      <c r="Z43" s="7"/>
    </row>
    <row r="44" spans="1:26" ht="16" x14ac:dyDescent="0.2">
      <c r="A44" s="7"/>
      <c r="B44" s="54"/>
      <c r="C44" s="54"/>
      <c r="D44" s="54"/>
      <c r="E44" s="54"/>
      <c r="F44" s="54"/>
      <c r="G44" s="54"/>
      <c r="H44" s="54"/>
      <c r="I44" s="54"/>
      <c r="J44" s="54"/>
      <c r="K44" s="54"/>
      <c r="L44" s="54"/>
      <c r="M44" s="54"/>
      <c r="N44" s="54"/>
      <c r="O44" s="54"/>
      <c r="P44" s="54"/>
      <c r="Q44" s="54"/>
      <c r="R44" s="54"/>
      <c r="S44" s="54"/>
      <c r="T44" s="54"/>
      <c r="U44" s="54"/>
      <c r="V44" s="54"/>
      <c r="W44" s="54"/>
      <c r="X44" s="7"/>
      <c r="Y44" s="7"/>
      <c r="Z44" s="7"/>
    </row>
    <row r="45" spans="1:26" ht="16" x14ac:dyDescent="0.2">
      <c r="A45" s="7"/>
      <c r="B45" s="54"/>
      <c r="C45" s="54"/>
      <c r="D45" s="54"/>
      <c r="E45" s="54"/>
      <c r="F45" s="54"/>
      <c r="G45" s="54"/>
      <c r="H45" s="54"/>
      <c r="I45" s="54"/>
      <c r="J45" s="54"/>
      <c r="K45" s="54"/>
      <c r="L45" s="54"/>
      <c r="M45" s="54"/>
      <c r="N45" s="54"/>
      <c r="O45" s="54"/>
      <c r="P45" s="54"/>
      <c r="Q45" s="54"/>
      <c r="R45" s="54"/>
      <c r="S45" s="54"/>
      <c r="T45" s="54"/>
      <c r="U45" s="54"/>
      <c r="V45" s="54"/>
      <c r="W45" s="54"/>
      <c r="X45" s="7"/>
      <c r="Y45" s="7"/>
      <c r="Z45" s="7"/>
    </row>
    <row r="46" spans="1:26" ht="16" x14ac:dyDescent="0.2">
      <c r="A46" s="7"/>
      <c r="B46" s="54"/>
      <c r="C46" s="54"/>
      <c r="D46" s="54"/>
      <c r="E46" s="54"/>
      <c r="F46" s="54"/>
      <c r="G46" s="54"/>
      <c r="H46" s="54"/>
      <c r="I46" s="54"/>
      <c r="J46" s="54"/>
      <c r="K46" s="54"/>
      <c r="L46" s="54"/>
      <c r="M46" s="54"/>
      <c r="N46" s="54"/>
      <c r="O46" s="54"/>
      <c r="P46" s="54"/>
      <c r="Q46" s="54"/>
      <c r="R46" s="54"/>
      <c r="S46" s="54"/>
      <c r="T46" s="54"/>
      <c r="U46" s="54"/>
      <c r="V46" s="54"/>
      <c r="W46" s="54"/>
      <c r="X46" s="7"/>
      <c r="Y46" s="7"/>
      <c r="Z46" s="7"/>
    </row>
    <row r="47" spans="1:26" ht="16" x14ac:dyDescent="0.2">
      <c r="A47" s="7"/>
      <c r="B47" s="54"/>
      <c r="C47" s="54"/>
      <c r="D47" s="54"/>
      <c r="E47" s="54"/>
      <c r="F47" s="54"/>
      <c r="G47" s="54"/>
      <c r="H47" s="54"/>
      <c r="I47" s="54"/>
      <c r="J47" s="54"/>
      <c r="K47" s="54"/>
      <c r="L47" s="54"/>
      <c r="M47" s="54"/>
      <c r="N47" s="54"/>
      <c r="O47" s="54"/>
      <c r="P47" s="54"/>
      <c r="Q47" s="54"/>
      <c r="R47" s="54"/>
      <c r="S47" s="54"/>
      <c r="T47" s="54"/>
      <c r="U47" s="54"/>
      <c r="V47" s="54"/>
      <c r="W47" s="54"/>
      <c r="X47" s="7"/>
      <c r="Y47" s="7"/>
      <c r="Z47" s="7"/>
    </row>
    <row r="48" spans="1:26" ht="16" x14ac:dyDescent="0.2">
      <c r="A48" s="7"/>
      <c r="B48" s="54"/>
      <c r="C48" s="54"/>
      <c r="D48" s="54"/>
      <c r="E48" s="54"/>
      <c r="F48" s="54"/>
      <c r="G48" s="54"/>
      <c r="H48" s="54"/>
      <c r="I48" s="54"/>
      <c r="J48" s="54"/>
      <c r="K48" s="54"/>
      <c r="L48" s="54"/>
      <c r="M48" s="54"/>
      <c r="N48" s="54"/>
      <c r="O48" s="54"/>
      <c r="P48" s="54"/>
      <c r="Q48" s="54"/>
      <c r="R48" s="54"/>
      <c r="S48" s="54"/>
      <c r="T48" s="54"/>
      <c r="U48" s="54"/>
      <c r="V48" s="54"/>
      <c r="W48" s="54"/>
      <c r="X48" s="7"/>
      <c r="Y48" s="7"/>
      <c r="Z48" s="7"/>
    </row>
    <row r="49" spans="1:26" ht="16" x14ac:dyDescent="0.2">
      <c r="A49" s="7"/>
      <c r="B49" s="54"/>
      <c r="C49" s="54"/>
      <c r="D49" s="54"/>
      <c r="E49" s="54"/>
      <c r="F49" s="54"/>
      <c r="G49" s="54"/>
      <c r="H49" s="54"/>
      <c r="I49" s="54"/>
      <c r="J49" s="54"/>
      <c r="K49" s="54"/>
      <c r="L49" s="54"/>
      <c r="M49" s="54"/>
      <c r="N49" s="54"/>
      <c r="O49" s="54"/>
      <c r="P49" s="54"/>
      <c r="Q49" s="54"/>
      <c r="R49" s="54"/>
      <c r="S49" s="54"/>
      <c r="T49" s="54"/>
      <c r="U49" s="54"/>
      <c r="V49" s="54"/>
      <c r="W49" s="54"/>
      <c r="X49" s="7"/>
      <c r="Y49" s="7"/>
      <c r="Z49" s="7"/>
    </row>
    <row r="50" spans="1:26" ht="16" x14ac:dyDescent="0.2">
      <c r="A50" s="7"/>
      <c r="B50" s="54"/>
      <c r="C50" s="54"/>
      <c r="D50" s="54"/>
      <c r="E50" s="54"/>
      <c r="F50" s="54"/>
      <c r="G50" s="54"/>
      <c r="H50" s="54"/>
      <c r="I50" s="54"/>
      <c r="J50" s="54"/>
      <c r="K50" s="54"/>
      <c r="L50" s="54"/>
      <c r="M50" s="54"/>
      <c r="N50" s="54"/>
      <c r="O50" s="54"/>
      <c r="P50" s="54"/>
      <c r="Q50" s="54"/>
      <c r="R50" s="54"/>
      <c r="S50" s="54"/>
      <c r="T50" s="54"/>
      <c r="U50" s="54"/>
      <c r="V50" s="54"/>
      <c r="W50" s="54"/>
      <c r="X50" s="7"/>
      <c r="Y50" s="7"/>
      <c r="Z50" s="7"/>
    </row>
    <row r="51" spans="1:26" ht="16" x14ac:dyDescent="0.2">
      <c r="A51" s="7"/>
      <c r="B51" s="54"/>
      <c r="C51" s="54"/>
      <c r="D51" s="54"/>
      <c r="E51" s="54"/>
      <c r="F51" s="54"/>
      <c r="G51" s="54"/>
      <c r="H51" s="54"/>
      <c r="I51" s="54"/>
      <c r="J51" s="54"/>
      <c r="K51" s="54"/>
      <c r="L51" s="54"/>
      <c r="M51" s="54"/>
      <c r="N51" s="54"/>
      <c r="O51" s="54"/>
      <c r="P51" s="54"/>
      <c r="Q51" s="54"/>
      <c r="R51" s="54"/>
      <c r="S51" s="54"/>
      <c r="T51" s="54"/>
      <c r="U51" s="54"/>
      <c r="V51" s="54"/>
      <c r="W51" s="54"/>
      <c r="X51" s="7"/>
      <c r="Y51" s="7"/>
      <c r="Z51" s="7"/>
    </row>
    <row r="52" spans="1:26" ht="16" x14ac:dyDescent="0.2">
      <c r="A52" s="7"/>
      <c r="B52" s="54"/>
      <c r="C52" s="54"/>
      <c r="D52" s="54"/>
      <c r="E52" s="54"/>
      <c r="F52" s="54"/>
      <c r="G52" s="54"/>
      <c r="H52" s="54"/>
      <c r="I52" s="54"/>
      <c r="J52" s="54"/>
      <c r="K52" s="54"/>
      <c r="L52" s="54"/>
      <c r="M52" s="54"/>
      <c r="N52" s="54"/>
      <c r="O52" s="54"/>
      <c r="P52" s="54"/>
      <c r="Q52" s="54"/>
      <c r="R52" s="54"/>
      <c r="S52" s="54"/>
      <c r="T52" s="54"/>
      <c r="U52" s="54"/>
      <c r="V52" s="54"/>
      <c r="W52" s="54"/>
      <c r="X52" s="7"/>
      <c r="Y52" s="7"/>
      <c r="Z52" s="7"/>
    </row>
    <row r="53" spans="1:26" ht="16" x14ac:dyDescent="0.2">
      <c r="A53" s="7"/>
      <c r="B53" s="54"/>
      <c r="C53" s="54"/>
      <c r="D53" s="54"/>
      <c r="E53" s="54"/>
      <c r="F53" s="54"/>
      <c r="G53" s="54"/>
      <c r="H53" s="54"/>
      <c r="I53" s="54"/>
      <c r="J53" s="54"/>
      <c r="K53" s="54"/>
      <c r="L53" s="54"/>
      <c r="M53" s="54"/>
      <c r="N53" s="54"/>
      <c r="O53" s="54"/>
      <c r="P53" s="54"/>
      <c r="Q53" s="54"/>
      <c r="R53" s="54"/>
      <c r="S53" s="54"/>
      <c r="T53" s="54"/>
      <c r="U53" s="54"/>
      <c r="V53" s="54"/>
      <c r="W53" s="54"/>
      <c r="X53" s="7"/>
      <c r="Y53" s="7"/>
      <c r="Z53" s="7"/>
    </row>
    <row r="54" spans="1:26" ht="16" x14ac:dyDescent="0.2">
      <c r="A54" s="7"/>
      <c r="B54" s="54"/>
      <c r="C54" s="54"/>
      <c r="D54" s="54"/>
      <c r="E54" s="54"/>
      <c r="F54" s="54"/>
      <c r="G54" s="54"/>
      <c r="H54" s="54"/>
      <c r="I54" s="54"/>
      <c r="J54" s="54"/>
      <c r="K54" s="54"/>
      <c r="L54" s="54"/>
      <c r="M54" s="54"/>
      <c r="N54" s="54"/>
      <c r="O54" s="54"/>
      <c r="P54" s="54"/>
      <c r="Q54" s="54"/>
      <c r="R54" s="54"/>
      <c r="S54" s="54"/>
      <c r="T54" s="54"/>
      <c r="U54" s="54"/>
      <c r="V54" s="54"/>
      <c r="W54" s="54"/>
      <c r="X54" s="7"/>
      <c r="Y54" s="7"/>
      <c r="Z54" s="7"/>
    </row>
    <row r="55" spans="1:26" ht="16" x14ac:dyDescent="0.2">
      <c r="A55" s="7"/>
      <c r="B55" s="54"/>
      <c r="C55" s="54"/>
      <c r="D55" s="54"/>
      <c r="E55" s="54"/>
      <c r="F55" s="54"/>
      <c r="G55" s="54"/>
      <c r="H55" s="54"/>
      <c r="I55" s="54"/>
      <c r="J55" s="54"/>
      <c r="K55" s="54"/>
      <c r="L55" s="54"/>
      <c r="M55" s="54"/>
      <c r="N55" s="54"/>
      <c r="O55" s="54"/>
      <c r="P55" s="54"/>
      <c r="Q55" s="54"/>
      <c r="R55" s="54"/>
      <c r="S55" s="54"/>
      <c r="T55" s="54"/>
      <c r="U55" s="54"/>
      <c r="V55" s="54"/>
      <c r="W55" s="54"/>
      <c r="X55" s="7"/>
      <c r="Y55" s="7"/>
      <c r="Z55" s="7"/>
    </row>
    <row r="56" spans="1:26" ht="16" x14ac:dyDescent="0.2">
      <c r="A56" s="7"/>
      <c r="B56" s="54"/>
      <c r="C56" s="54"/>
      <c r="D56" s="54"/>
      <c r="E56" s="54"/>
      <c r="F56" s="54"/>
      <c r="G56" s="54"/>
      <c r="H56" s="54"/>
      <c r="I56" s="54"/>
      <c r="J56" s="54"/>
      <c r="K56" s="54"/>
      <c r="L56" s="54"/>
      <c r="M56" s="54"/>
      <c r="N56" s="54"/>
      <c r="O56" s="54"/>
      <c r="P56" s="54"/>
      <c r="Q56" s="54"/>
      <c r="R56" s="54"/>
      <c r="S56" s="54"/>
      <c r="T56" s="54"/>
      <c r="U56" s="54"/>
      <c r="V56" s="54"/>
      <c r="W56" s="54"/>
      <c r="X56" s="7"/>
      <c r="Y56" s="7"/>
      <c r="Z56" s="7"/>
    </row>
    <row r="57" spans="1:26" ht="16" x14ac:dyDescent="0.2">
      <c r="A57" s="7"/>
      <c r="B57" s="54"/>
      <c r="C57" s="54"/>
      <c r="D57" s="54"/>
      <c r="E57" s="54"/>
      <c r="F57" s="54"/>
      <c r="G57" s="54"/>
      <c r="H57" s="54"/>
      <c r="I57" s="54"/>
      <c r="J57" s="54"/>
      <c r="K57" s="54"/>
      <c r="L57" s="54"/>
      <c r="M57" s="54"/>
      <c r="N57" s="54"/>
      <c r="O57" s="54"/>
      <c r="P57" s="54"/>
      <c r="Q57" s="54"/>
      <c r="R57" s="54"/>
      <c r="S57" s="54"/>
      <c r="T57" s="54"/>
      <c r="U57" s="54"/>
      <c r="V57" s="54"/>
      <c r="W57" s="54"/>
      <c r="X57" s="7"/>
      <c r="Y57" s="7"/>
      <c r="Z57" s="7"/>
    </row>
    <row r="58" spans="1:26" ht="16" x14ac:dyDescent="0.2">
      <c r="A58" s="7"/>
      <c r="B58" s="54"/>
      <c r="C58" s="54"/>
      <c r="D58" s="54"/>
      <c r="E58" s="54"/>
      <c r="F58" s="54"/>
      <c r="G58" s="54"/>
      <c r="H58" s="54"/>
      <c r="I58" s="54"/>
      <c r="J58" s="54"/>
      <c r="K58" s="54"/>
      <c r="L58" s="54"/>
      <c r="M58" s="54"/>
      <c r="N58" s="54"/>
      <c r="O58" s="54"/>
      <c r="P58" s="54"/>
      <c r="Q58" s="54"/>
      <c r="R58" s="54"/>
      <c r="S58" s="54"/>
      <c r="T58" s="54"/>
      <c r="U58" s="54"/>
      <c r="V58" s="54"/>
      <c r="W58" s="54"/>
      <c r="X58" s="7"/>
      <c r="Y58" s="7"/>
      <c r="Z58" s="7"/>
    </row>
    <row r="59" spans="1:26" ht="16" x14ac:dyDescent="0.2">
      <c r="A59" s="7"/>
      <c r="B59" s="54"/>
      <c r="C59" s="54"/>
      <c r="D59" s="54"/>
      <c r="E59" s="54"/>
      <c r="F59" s="54"/>
      <c r="G59" s="54"/>
      <c r="H59" s="54"/>
      <c r="I59" s="54"/>
      <c r="J59" s="54"/>
      <c r="K59" s="54"/>
      <c r="L59" s="54"/>
      <c r="M59" s="54"/>
      <c r="N59" s="54"/>
      <c r="O59" s="54"/>
      <c r="P59" s="54"/>
      <c r="Q59" s="54"/>
      <c r="R59" s="54"/>
      <c r="S59" s="54"/>
      <c r="T59" s="54"/>
      <c r="U59" s="54"/>
      <c r="V59" s="54"/>
      <c r="W59" s="54"/>
      <c r="X59" s="7"/>
      <c r="Y59" s="7"/>
      <c r="Z59" s="7"/>
    </row>
    <row r="60" spans="1:26" ht="16" x14ac:dyDescent="0.2">
      <c r="A60" s="7"/>
      <c r="B60" s="54"/>
      <c r="C60" s="54"/>
      <c r="D60" s="54"/>
      <c r="E60" s="54"/>
      <c r="F60" s="54"/>
      <c r="G60" s="54"/>
      <c r="H60" s="54"/>
      <c r="I60" s="54"/>
      <c r="J60" s="54"/>
      <c r="K60" s="54"/>
      <c r="L60" s="54"/>
      <c r="M60" s="54"/>
      <c r="N60" s="54"/>
      <c r="O60" s="54"/>
      <c r="P60" s="54"/>
      <c r="Q60" s="54"/>
      <c r="R60" s="54"/>
      <c r="S60" s="54"/>
      <c r="T60" s="54"/>
      <c r="U60" s="54"/>
      <c r="V60" s="54"/>
      <c r="W60" s="54"/>
      <c r="X60" s="7"/>
      <c r="Y60" s="7"/>
      <c r="Z60" s="7"/>
    </row>
    <row r="61" spans="1:26" ht="16" x14ac:dyDescent="0.2">
      <c r="A61" s="7"/>
      <c r="B61" s="54"/>
      <c r="C61" s="54"/>
      <c r="D61" s="54"/>
      <c r="E61" s="54"/>
      <c r="F61" s="54"/>
      <c r="G61" s="54"/>
      <c r="H61" s="54"/>
      <c r="I61" s="54"/>
      <c r="J61" s="54"/>
      <c r="K61" s="54"/>
      <c r="L61" s="54"/>
      <c r="M61" s="54"/>
      <c r="N61" s="54"/>
      <c r="O61" s="54"/>
      <c r="P61" s="54"/>
      <c r="Q61" s="54"/>
      <c r="R61" s="54"/>
      <c r="S61" s="54"/>
      <c r="T61" s="54"/>
      <c r="U61" s="54"/>
      <c r="V61" s="54"/>
      <c r="W61" s="54"/>
      <c r="X61" s="7"/>
      <c r="Y61" s="7"/>
      <c r="Z61" s="7"/>
    </row>
    <row r="62" spans="1:26" ht="16" x14ac:dyDescent="0.2">
      <c r="A62" s="7"/>
      <c r="B62" s="54"/>
      <c r="C62" s="54"/>
      <c r="D62" s="54"/>
      <c r="E62" s="54"/>
      <c r="F62" s="54"/>
      <c r="G62" s="54"/>
      <c r="H62" s="54"/>
      <c r="I62" s="54"/>
      <c r="J62" s="54"/>
      <c r="K62" s="54"/>
      <c r="L62" s="54"/>
      <c r="M62" s="54"/>
      <c r="N62" s="54"/>
      <c r="O62" s="54"/>
      <c r="P62" s="54"/>
      <c r="Q62" s="54"/>
      <c r="R62" s="54"/>
      <c r="S62" s="54"/>
      <c r="T62" s="54"/>
      <c r="U62" s="54"/>
      <c r="V62" s="54"/>
      <c r="W62" s="54"/>
      <c r="X62" s="7"/>
      <c r="Y62" s="7"/>
      <c r="Z62" s="7"/>
    </row>
    <row r="63" spans="1:26" ht="16" x14ac:dyDescent="0.2">
      <c r="A63" s="7"/>
      <c r="B63" s="54"/>
      <c r="C63" s="54"/>
      <c r="D63" s="54"/>
      <c r="E63" s="54"/>
      <c r="F63" s="54"/>
      <c r="G63" s="54"/>
      <c r="H63" s="54"/>
      <c r="I63" s="54"/>
      <c r="J63" s="54"/>
      <c r="K63" s="54"/>
      <c r="L63" s="54"/>
      <c r="M63" s="54"/>
      <c r="N63" s="54"/>
      <c r="O63" s="54"/>
      <c r="P63" s="54"/>
      <c r="Q63" s="54"/>
      <c r="R63" s="54"/>
      <c r="S63" s="54"/>
      <c r="T63" s="54"/>
      <c r="U63" s="54"/>
      <c r="V63" s="54"/>
      <c r="W63" s="54"/>
      <c r="X63" s="7"/>
      <c r="Y63" s="7"/>
      <c r="Z63" s="7"/>
    </row>
    <row r="64" spans="1:26" ht="16" x14ac:dyDescent="0.2">
      <c r="A64" s="7"/>
      <c r="B64" s="54"/>
      <c r="C64" s="54"/>
      <c r="D64" s="54"/>
      <c r="E64" s="54"/>
      <c r="F64" s="54"/>
      <c r="G64" s="54"/>
      <c r="H64" s="54"/>
      <c r="I64" s="54"/>
      <c r="J64" s="54"/>
      <c r="K64" s="54"/>
      <c r="L64" s="54"/>
      <c r="M64" s="54"/>
      <c r="N64" s="54"/>
      <c r="O64" s="54"/>
      <c r="P64" s="54"/>
      <c r="Q64" s="54"/>
      <c r="R64" s="54"/>
      <c r="S64" s="54"/>
      <c r="T64" s="54"/>
      <c r="U64" s="54"/>
      <c r="V64" s="54"/>
      <c r="W64" s="54"/>
      <c r="X64" s="7"/>
      <c r="Y64" s="7"/>
      <c r="Z64" s="7"/>
    </row>
    <row r="65" spans="1:26" ht="16" x14ac:dyDescent="0.2">
      <c r="A65" s="7"/>
      <c r="B65" s="54"/>
      <c r="C65" s="54"/>
      <c r="D65" s="54"/>
      <c r="E65" s="54"/>
      <c r="F65" s="54"/>
      <c r="G65" s="54"/>
      <c r="H65" s="54"/>
      <c r="I65" s="54"/>
      <c r="J65" s="54"/>
      <c r="K65" s="54"/>
      <c r="L65" s="54"/>
      <c r="M65" s="54"/>
      <c r="N65" s="54"/>
      <c r="O65" s="54"/>
      <c r="P65" s="54"/>
      <c r="Q65" s="54"/>
      <c r="R65" s="54"/>
      <c r="S65" s="54"/>
      <c r="T65" s="54"/>
      <c r="U65" s="54"/>
      <c r="V65" s="54"/>
      <c r="W65" s="54"/>
      <c r="X65" s="7"/>
      <c r="Y65" s="7"/>
      <c r="Z65" s="7"/>
    </row>
    <row r="66" spans="1:26" ht="16" x14ac:dyDescent="0.2">
      <c r="A66" s="7"/>
      <c r="B66" s="54"/>
      <c r="C66" s="54"/>
      <c r="D66" s="54"/>
      <c r="E66" s="54"/>
      <c r="F66" s="54"/>
      <c r="G66" s="54"/>
      <c r="H66" s="54"/>
      <c r="I66" s="54"/>
      <c r="J66" s="54"/>
      <c r="K66" s="54"/>
      <c r="L66" s="54"/>
      <c r="M66" s="54"/>
      <c r="N66" s="54"/>
      <c r="O66" s="54"/>
      <c r="P66" s="54"/>
      <c r="Q66" s="54"/>
      <c r="R66" s="54"/>
      <c r="S66" s="54"/>
      <c r="T66" s="54"/>
      <c r="U66" s="54"/>
      <c r="V66" s="54"/>
      <c r="W66" s="54"/>
      <c r="X66" s="7"/>
      <c r="Y66" s="7"/>
      <c r="Z66" s="7"/>
    </row>
    <row r="67" spans="1:26" ht="16" x14ac:dyDescent="0.2">
      <c r="A67" s="7"/>
      <c r="B67" s="54"/>
      <c r="C67" s="54"/>
      <c r="D67" s="54"/>
      <c r="E67" s="54"/>
      <c r="F67" s="54"/>
      <c r="G67" s="54"/>
      <c r="H67" s="54"/>
      <c r="I67" s="54"/>
      <c r="J67" s="54"/>
      <c r="K67" s="54"/>
      <c r="L67" s="54"/>
      <c r="M67" s="54"/>
      <c r="N67" s="54"/>
      <c r="O67" s="54"/>
      <c r="P67" s="54"/>
      <c r="Q67" s="54"/>
      <c r="R67" s="54"/>
      <c r="S67" s="54"/>
      <c r="T67" s="54"/>
      <c r="U67" s="54"/>
      <c r="V67" s="54"/>
      <c r="W67" s="54"/>
      <c r="X67" s="7"/>
      <c r="Y67" s="7"/>
      <c r="Z67" s="7"/>
    </row>
    <row r="68" spans="1:26" ht="16" x14ac:dyDescent="0.2">
      <c r="A68" s="7"/>
      <c r="B68" s="54"/>
      <c r="C68" s="54"/>
      <c r="D68" s="54"/>
      <c r="E68" s="54"/>
      <c r="F68" s="54"/>
      <c r="G68" s="54"/>
      <c r="H68" s="54"/>
      <c r="I68" s="54"/>
      <c r="J68" s="54"/>
      <c r="K68" s="54"/>
      <c r="L68" s="54"/>
      <c r="M68" s="54"/>
      <c r="N68" s="54"/>
      <c r="O68" s="54"/>
      <c r="P68" s="54"/>
      <c r="Q68" s="54"/>
      <c r="R68" s="54"/>
      <c r="S68" s="54"/>
      <c r="T68" s="54"/>
      <c r="U68" s="54"/>
      <c r="V68" s="54"/>
      <c r="W68" s="54"/>
      <c r="X68" s="7"/>
      <c r="Y68" s="7"/>
      <c r="Z68" s="7"/>
    </row>
    <row r="69" spans="1:26" ht="16" x14ac:dyDescent="0.2">
      <c r="A69" s="7"/>
      <c r="B69" s="54"/>
      <c r="C69" s="54"/>
      <c r="D69" s="54"/>
      <c r="E69" s="54"/>
      <c r="F69" s="54"/>
      <c r="G69" s="54"/>
      <c r="H69" s="54"/>
      <c r="I69" s="54"/>
      <c r="J69" s="54"/>
      <c r="K69" s="54"/>
      <c r="L69" s="54"/>
      <c r="M69" s="54"/>
      <c r="N69" s="54"/>
      <c r="O69" s="54"/>
      <c r="P69" s="54"/>
      <c r="Q69" s="54"/>
      <c r="R69" s="54"/>
      <c r="S69" s="54"/>
      <c r="T69" s="54"/>
      <c r="U69" s="54"/>
      <c r="V69" s="54"/>
      <c r="W69" s="54"/>
      <c r="X69" s="7"/>
      <c r="Y69" s="7"/>
      <c r="Z69" s="7"/>
    </row>
    <row r="70" spans="1:26" ht="16" x14ac:dyDescent="0.2">
      <c r="A70" s="7"/>
      <c r="B70" s="54"/>
      <c r="C70" s="54"/>
      <c r="D70" s="54"/>
      <c r="E70" s="54"/>
      <c r="F70" s="54"/>
      <c r="G70" s="54"/>
      <c r="H70" s="54"/>
      <c r="I70" s="54"/>
      <c r="J70" s="54"/>
      <c r="K70" s="54"/>
      <c r="L70" s="54"/>
      <c r="M70" s="54"/>
      <c r="N70" s="54"/>
      <c r="O70" s="54"/>
      <c r="P70" s="54"/>
      <c r="Q70" s="54"/>
      <c r="R70" s="54"/>
      <c r="S70" s="54"/>
      <c r="T70" s="54"/>
      <c r="U70" s="54"/>
      <c r="V70" s="54"/>
      <c r="W70" s="54"/>
      <c r="X70" s="7"/>
      <c r="Y70" s="7"/>
      <c r="Z70" s="7"/>
    </row>
    <row r="71" spans="1:26" ht="16" x14ac:dyDescent="0.2">
      <c r="A71" s="7"/>
      <c r="B71" s="54"/>
      <c r="C71" s="54"/>
      <c r="D71" s="54"/>
      <c r="E71" s="54"/>
      <c r="F71" s="54"/>
      <c r="G71" s="54"/>
      <c r="H71" s="54"/>
      <c r="I71" s="54"/>
      <c r="J71" s="54"/>
      <c r="K71" s="54"/>
      <c r="L71" s="54"/>
      <c r="M71" s="54"/>
      <c r="N71" s="54"/>
      <c r="O71" s="54"/>
      <c r="P71" s="54"/>
      <c r="Q71" s="54"/>
      <c r="R71" s="54"/>
      <c r="S71" s="54"/>
      <c r="T71" s="54"/>
      <c r="U71" s="54"/>
      <c r="V71" s="54"/>
      <c r="W71" s="54"/>
      <c r="X71" s="7"/>
      <c r="Y71" s="7"/>
      <c r="Z71" s="7"/>
    </row>
    <row r="72" spans="1:26" ht="16" x14ac:dyDescent="0.2">
      <c r="A72" s="7"/>
      <c r="B72" s="54"/>
      <c r="C72" s="54"/>
      <c r="D72" s="54"/>
      <c r="E72" s="54"/>
      <c r="F72" s="54"/>
      <c r="G72" s="54"/>
      <c r="H72" s="54"/>
      <c r="I72" s="54"/>
      <c r="J72" s="54"/>
      <c r="K72" s="54"/>
      <c r="L72" s="54"/>
      <c r="M72" s="54"/>
      <c r="N72" s="54"/>
      <c r="O72" s="54"/>
      <c r="P72" s="54"/>
      <c r="Q72" s="54"/>
      <c r="R72" s="54"/>
      <c r="S72" s="54"/>
      <c r="T72" s="54"/>
      <c r="U72" s="54"/>
      <c r="V72" s="54"/>
      <c r="W72" s="54"/>
      <c r="X72" s="7"/>
      <c r="Y72" s="7"/>
      <c r="Z72" s="7"/>
    </row>
    <row r="73" spans="1:26" ht="16" x14ac:dyDescent="0.2">
      <c r="A73" s="7"/>
      <c r="B73" s="54"/>
      <c r="C73" s="54"/>
      <c r="D73" s="54"/>
      <c r="E73" s="54"/>
      <c r="F73" s="54"/>
      <c r="G73" s="54"/>
      <c r="H73" s="54"/>
      <c r="I73" s="54"/>
      <c r="J73" s="54"/>
      <c r="K73" s="54"/>
      <c r="L73" s="54"/>
      <c r="M73" s="54"/>
      <c r="N73" s="54"/>
      <c r="O73" s="54"/>
      <c r="P73" s="54"/>
      <c r="Q73" s="54"/>
      <c r="R73" s="54"/>
      <c r="S73" s="54"/>
      <c r="T73" s="54"/>
      <c r="U73" s="54"/>
      <c r="V73" s="54"/>
      <c r="W73" s="54"/>
      <c r="X73" s="7"/>
      <c r="Y73" s="7"/>
      <c r="Z73" s="7"/>
    </row>
    <row r="74" spans="1:26" ht="16" x14ac:dyDescent="0.2">
      <c r="A74" s="7"/>
      <c r="B74" s="54"/>
      <c r="C74" s="54"/>
      <c r="D74" s="54"/>
      <c r="E74" s="54"/>
      <c r="F74" s="54"/>
      <c r="G74" s="54"/>
      <c r="H74" s="54"/>
      <c r="I74" s="54"/>
      <c r="J74" s="54"/>
      <c r="K74" s="54"/>
      <c r="L74" s="54"/>
      <c r="M74" s="54"/>
      <c r="N74" s="54"/>
      <c r="O74" s="54"/>
      <c r="P74" s="54"/>
      <c r="Q74" s="54"/>
      <c r="R74" s="54"/>
      <c r="S74" s="54"/>
      <c r="T74" s="54"/>
      <c r="U74" s="54"/>
      <c r="V74" s="54"/>
      <c r="W74" s="54"/>
      <c r="X74" s="7"/>
      <c r="Y74" s="7"/>
      <c r="Z74" s="7"/>
    </row>
    <row r="75" spans="1:26" ht="16" x14ac:dyDescent="0.2">
      <c r="A75" s="7"/>
      <c r="B75" s="54"/>
      <c r="C75" s="54"/>
      <c r="D75" s="54"/>
      <c r="E75" s="54"/>
      <c r="F75" s="54"/>
      <c r="G75" s="54"/>
      <c r="H75" s="54"/>
      <c r="I75" s="54"/>
      <c r="J75" s="54"/>
      <c r="K75" s="54"/>
      <c r="L75" s="54"/>
      <c r="M75" s="54"/>
      <c r="N75" s="54"/>
      <c r="O75" s="54"/>
      <c r="P75" s="54"/>
      <c r="Q75" s="54"/>
      <c r="R75" s="54"/>
      <c r="S75" s="54"/>
      <c r="T75" s="54"/>
      <c r="U75" s="54"/>
      <c r="V75" s="54"/>
      <c r="W75" s="54"/>
      <c r="X75" s="7"/>
      <c r="Y75" s="7"/>
      <c r="Z75" s="7"/>
    </row>
    <row r="76" spans="1:26" ht="16" x14ac:dyDescent="0.2">
      <c r="A76" s="7"/>
      <c r="B76" s="54"/>
      <c r="C76" s="54"/>
      <c r="D76" s="54"/>
      <c r="E76" s="54"/>
      <c r="F76" s="54"/>
      <c r="G76" s="54"/>
      <c r="H76" s="54"/>
      <c r="I76" s="54"/>
      <c r="J76" s="54"/>
      <c r="K76" s="54"/>
      <c r="L76" s="54"/>
      <c r="M76" s="54"/>
      <c r="N76" s="54"/>
      <c r="O76" s="54"/>
      <c r="P76" s="54"/>
      <c r="Q76" s="54"/>
      <c r="R76" s="54"/>
      <c r="S76" s="54"/>
      <c r="T76" s="54"/>
      <c r="U76" s="54"/>
      <c r="V76" s="54"/>
      <c r="W76" s="54"/>
      <c r="X76" s="7"/>
      <c r="Y76" s="7"/>
      <c r="Z76" s="7"/>
    </row>
    <row r="77" spans="1:26" ht="16" x14ac:dyDescent="0.2">
      <c r="A77" s="7"/>
      <c r="B77" s="54"/>
      <c r="C77" s="54"/>
      <c r="D77" s="54"/>
      <c r="E77" s="54"/>
      <c r="F77" s="54"/>
      <c r="G77" s="54"/>
      <c r="H77" s="54"/>
      <c r="I77" s="54"/>
      <c r="J77" s="54"/>
      <c r="K77" s="54"/>
      <c r="L77" s="54"/>
      <c r="M77" s="54"/>
      <c r="N77" s="54"/>
      <c r="O77" s="54"/>
      <c r="P77" s="54"/>
      <c r="Q77" s="54"/>
      <c r="R77" s="54"/>
      <c r="S77" s="54"/>
      <c r="T77" s="54"/>
      <c r="U77" s="54"/>
      <c r="V77" s="54"/>
      <c r="W77" s="54"/>
      <c r="X77" s="7"/>
      <c r="Y77" s="7"/>
      <c r="Z77" s="7"/>
    </row>
    <row r="78" spans="1:26" ht="16" x14ac:dyDescent="0.2">
      <c r="A78" s="7"/>
      <c r="B78" s="54"/>
      <c r="C78" s="54"/>
      <c r="D78" s="54"/>
      <c r="E78" s="54"/>
      <c r="F78" s="54"/>
      <c r="G78" s="54"/>
      <c r="H78" s="54"/>
      <c r="I78" s="54"/>
      <c r="J78" s="54"/>
      <c r="K78" s="54"/>
      <c r="L78" s="54"/>
      <c r="M78" s="54"/>
      <c r="N78" s="54"/>
      <c r="O78" s="54"/>
      <c r="P78" s="54"/>
      <c r="Q78" s="54"/>
      <c r="R78" s="54"/>
      <c r="S78" s="54"/>
      <c r="T78" s="54"/>
      <c r="U78" s="54"/>
      <c r="V78" s="54"/>
      <c r="W78" s="54"/>
      <c r="X78" s="7"/>
      <c r="Y78" s="7"/>
      <c r="Z78" s="7"/>
    </row>
    <row r="79" spans="1:26" ht="16" x14ac:dyDescent="0.2">
      <c r="A79" s="7"/>
      <c r="B79" s="54"/>
      <c r="C79" s="54"/>
      <c r="D79" s="54"/>
      <c r="E79" s="54"/>
      <c r="F79" s="54"/>
      <c r="G79" s="54"/>
      <c r="H79" s="54"/>
      <c r="I79" s="54"/>
      <c r="J79" s="54"/>
      <c r="K79" s="54"/>
      <c r="L79" s="54"/>
      <c r="M79" s="54"/>
      <c r="N79" s="54"/>
      <c r="O79" s="54"/>
      <c r="P79" s="54"/>
      <c r="Q79" s="54"/>
      <c r="R79" s="54"/>
      <c r="S79" s="54"/>
      <c r="T79" s="54"/>
      <c r="U79" s="54"/>
      <c r="V79" s="54"/>
      <c r="W79" s="54"/>
      <c r="X79" s="7"/>
      <c r="Y79" s="7"/>
      <c r="Z79" s="7"/>
    </row>
    <row r="80" spans="1:26" ht="16" x14ac:dyDescent="0.2">
      <c r="A80" s="7"/>
      <c r="B80" s="54"/>
      <c r="C80" s="54"/>
      <c r="D80" s="54"/>
      <c r="E80" s="54"/>
      <c r="F80" s="54"/>
      <c r="G80" s="54"/>
      <c r="H80" s="54"/>
      <c r="I80" s="54"/>
      <c r="J80" s="54"/>
      <c r="K80" s="54"/>
      <c r="L80" s="54"/>
      <c r="M80" s="54"/>
      <c r="N80" s="54"/>
      <c r="O80" s="54"/>
      <c r="P80" s="54"/>
      <c r="Q80" s="54"/>
      <c r="R80" s="54"/>
      <c r="S80" s="54"/>
      <c r="T80" s="54"/>
      <c r="U80" s="54"/>
      <c r="V80" s="54"/>
      <c r="W80" s="54"/>
      <c r="X80" s="7"/>
      <c r="Y80" s="7"/>
      <c r="Z80" s="7"/>
    </row>
    <row r="81" spans="1:26" ht="16" x14ac:dyDescent="0.2">
      <c r="A81" s="7"/>
      <c r="B81" s="54"/>
      <c r="C81" s="54"/>
      <c r="D81" s="54"/>
      <c r="E81" s="54"/>
      <c r="F81" s="54"/>
      <c r="G81" s="54"/>
      <c r="H81" s="54"/>
      <c r="I81" s="54"/>
      <c r="J81" s="54"/>
      <c r="K81" s="54"/>
      <c r="L81" s="54"/>
      <c r="M81" s="54"/>
      <c r="N81" s="54"/>
      <c r="O81" s="54"/>
      <c r="P81" s="54"/>
      <c r="Q81" s="54"/>
      <c r="R81" s="54"/>
      <c r="S81" s="54"/>
      <c r="T81" s="54"/>
      <c r="U81" s="54"/>
      <c r="V81" s="54"/>
      <c r="W81" s="54"/>
      <c r="X81" s="7"/>
      <c r="Y81" s="7"/>
      <c r="Z81" s="7"/>
    </row>
    <row r="82" spans="1:26" ht="16" x14ac:dyDescent="0.2">
      <c r="A82" s="7"/>
      <c r="B82" s="54"/>
      <c r="C82" s="54"/>
      <c r="D82" s="54"/>
      <c r="E82" s="54"/>
      <c r="F82" s="54"/>
      <c r="G82" s="54"/>
      <c r="H82" s="54"/>
      <c r="I82" s="54"/>
      <c r="J82" s="54"/>
      <c r="K82" s="54"/>
      <c r="L82" s="54"/>
      <c r="M82" s="54"/>
      <c r="N82" s="54"/>
      <c r="O82" s="54"/>
      <c r="P82" s="54"/>
      <c r="Q82" s="54"/>
      <c r="R82" s="54"/>
      <c r="S82" s="54"/>
      <c r="T82" s="54"/>
      <c r="U82" s="54"/>
      <c r="V82" s="54"/>
      <c r="W82" s="54"/>
      <c r="X82" s="7"/>
      <c r="Y82" s="7"/>
      <c r="Z82" s="7"/>
    </row>
    <row r="83" spans="1:26" ht="16" x14ac:dyDescent="0.2">
      <c r="A83" s="7"/>
      <c r="B83" s="54"/>
      <c r="C83" s="54"/>
      <c r="D83" s="54"/>
      <c r="E83" s="54"/>
      <c r="F83" s="54"/>
      <c r="G83" s="54"/>
      <c r="H83" s="54"/>
      <c r="I83" s="54"/>
      <c r="J83" s="54"/>
      <c r="K83" s="54"/>
      <c r="L83" s="54"/>
      <c r="M83" s="54"/>
      <c r="N83" s="54"/>
      <c r="O83" s="54"/>
      <c r="P83" s="54"/>
      <c r="Q83" s="54"/>
      <c r="R83" s="54"/>
      <c r="S83" s="54"/>
      <c r="T83" s="54"/>
      <c r="U83" s="54"/>
      <c r="V83" s="54"/>
      <c r="W83" s="54"/>
      <c r="X83" s="7"/>
      <c r="Y83" s="7"/>
      <c r="Z83" s="7"/>
    </row>
    <row r="84" spans="1:26" ht="16" x14ac:dyDescent="0.2">
      <c r="A84" s="7"/>
      <c r="B84" s="54"/>
      <c r="C84" s="54"/>
      <c r="D84" s="54"/>
      <c r="E84" s="54"/>
      <c r="F84" s="54"/>
      <c r="G84" s="54"/>
      <c r="H84" s="54"/>
      <c r="I84" s="54"/>
      <c r="J84" s="54"/>
      <c r="K84" s="54"/>
      <c r="L84" s="54"/>
      <c r="M84" s="54"/>
      <c r="N84" s="54"/>
      <c r="O84" s="54"/>
      <c r="P84" s="54"/>
      <c r="Q84" s="54"/>
      <c r="R84" s="54"/>
      <c r="S84" s="54"/>
      <c r="T84" s="54"/>
      <c r="U84" s="54"/>
      <c r="V84" s="54"/>
      <c r="W84" s="54"/>
      <c r="X84" s="7"/>
      <c r="Y84" s="7"/>
      <c r="Z84" s="7"/>
    </row>
    <row r="85" spans="1:26" ht="16" x14ac:dyDescent="0.2">
      <c r="A85" s="7"/>
      <c r="B85" s="54"/>
      <c r="C85" s="54"/>
      <c r="D85" s="54"/>
      <c r="E85" s="54"/>
      <c r="F85" s="54"/>
      <c r="G85" s="54"/>
      <c r="H85" s="54"/>
      <c r="I85" s="54"/>
      <c r="J85" s="54"/>
      <c r="K85" s="54"/>
      <c r="L85" s="54"/>
      <c r="M85" s="54"/>
      <c r="N85" s="54"/>
      <c r="O85" s="54"/>
      <c r="P85" s="54"/>
      <c r="Q85" s="54"/>
      <c r="R85" s="54"/>
      <c r="S85" s="54"/>
      <c r="T85" s="54"/>
      <c r="U85" s="54"/>
      <c r="V85" s="54"/>
      <c r="W85" s="54"/>
      <c r="X85" s="7"/>
      <c r="Y85" s="7"/>
      <c r="Z85" s="7"/>
    </row>
    <row r="86" spans="1:26" ht="16" x14ac:dyDescent="0.2">
      <c r="A86" s="7"/>
      <c r="B86" s="54"/>
      <c r="C86" s="54"/>
      <c r="D86" s="54"/>
      <c r="E86" s="54"/>
      <c r="F86" s="54"/>
      <c r="G86" s="54"/>
      <c r="H86" s="54"/>
      <c r="I86" s="54"/>
      <c r="J86" s="54"/>
      <c r="K86" s="54"/>
      <c r="L86" s="54"/>
      <c r="M86" s="54"/>
      <c r="N86" s="54"/>
      <c r="O86" s="54"/>
      <c r="P86" s="54"/>
      <c r="Q86" s="54"/>
      <c r="R86" s="54"/>
      <c r="S86" s="54"/>
      <c r="T86" s="54"/>
      <c r="U86" s="54"/>
      <c r="V86" s="54"/>
      <c r="W86" s="54"/>
      <c r="X86" s="7"/>
      <c r="Y86" s="7"/>
      <c r="Z86" s="7"/>
    </row>
    <row r="87" spans="1:26" ht="16" x14ac:dyDescent="0.2">
      <c r="A87" s="7"/>
      <c r="B87" s="54"/>
      <c r="C87" s="54"/>
      <c r="D87" s="54"/>
      <c r="E87" s="54"/>
      <c r="F87" s="54"/>
      <c r="G87" s="54"/>
      <c r="H87" s="54"/>
      <c r="I87" s="54"/>
      <c r="J87" s="54"/>
      <c r="K87" s="54"/>
      <c r="L87" s="54"/>
      <c r="M87" s="54"/>
      <c r="N87" s="54"/>
      <c r="O87" s="54"/>
      <c r="P87" s="54"/>
      <c r="Q87" s="54"/>
      <c r="R87" s="54"/>
      <c r="S87" s="54"/>
      <c r="T87" s="54"/>
      <c r="U87" s="54"/>
      <c r="V87" s="54"/>
      <c r="W87" s="54"/>
      <c r="X87" s="7"/>
      <c r="Y87" s="7"/>
      <c r="Z87" s="7"/>
    </row>
    <row r="88" spans="1:26" ht="16" x14ac:dyDescent="0.2">
      <c r="A88" s="7"/>
      <c r="B88" s="54"/>
      <c r="C88" s="54"/>
      <c r="D88" s="54"/>
      <c r="E88" s="54"/>
      <c r="F88" s="54"/>
      <c r="G88" s="54"/>
      <c r="H88" s="54"/>
      <c r="I88" s="54"/>
      <c r="J88" s="54"/>
      <c r="K88" s="54"/>
      <c r="L88" s="54"/>
      <c r="M88" s="54"/>
      <c r="N88" s="54"/>
      <c r="O88" s="54"/>
      <c r="P88" s="54"/>
      <c r="Q88" s="54"/>
      <c r="R88" s="54"/>
      <c r="S88" s="54"/>
      <c r="T88" s="54"/>
      <c r="U88" s="54"/>
      <c r="V88" s="54"/>
      <c r="W88" s="54"/>
      <c r="X88" s="7"/>
      <c r="Y88" s="7"/>
      <c r="Z88" s="7"/>
    </row>
    <row r="89" spans="1:26" ht="16" x14ac:dyDescent="0.2">
      <c r="A89" s="7"/>
      <c r="B89" s="54"/>
      <c r="C89" s="54"/>
      <c r="D89" s="54"/>
      <c r="E89" s="54"/>
      <c r="F89" s="54"/>
      <c r="G89" s="54"/>
      <c r="H89" s="54"/>
      <c r="I89" s="54"/>
      <c r="J89" s="54"/>
      <c r="K89" s="54"/>
      <c r="L89" s="54"/>
      <c r="M89" s="54"/>
      <c r="N89" s="54"/>
      <c r="O89" s="54"/>
      <c r="P89" s="54"/>
      <c r="Q89" s="54"/>
      <c r="R89" s="54"/>
      <c r="S89" s="54"/>
      <c r="T89" s="54"/>
      <c r="U89" s="54"/>
      <c r="V89" s="54"/>
      <c r="W89" s="54"/>
      <c r="X89" s="7"/>
      <c r="Y89" s="7"/>
      <c r="Z89" s="7"/>
    </row>
    <row r="90" spans="1:26" ht="16" x14ac:dyDescent="0.2">
      <c r="A90" s="7"/>
      <c r="B90" s="54"/>
      <c r="C90" s="54"/>
      <c r="D90" s="54"/>
      <c r="E90" s="54"/>
      <c r="F90" s="54"/>
      <c r="G90" s="54"/>
      <c r="H90" s="54"/>
      <c r="I90" s="54"/>
      <c r="J90" s="54"/>
      <c r="K90" s="54"/>
      <c r="L90" s="54"/>
      <c r="M90" s="54"/>
      <c r="N90" s="54"/>
      <c r="O90" s="54"/>
      <c r="P90" s="54"/>
      <c r="Q90" s="54"/>
      <c r="R90" s="54"/>
      <c r="S90" s="54"/>
      <c r="T90" s="54"/>
      <c r="U90" s="54"/>
      <c r="V90" s="54"/>
      <c r="W90" s="54"/>
      <c r="X90" s="7"/>
      <c r="Y90" s="7"/>
      <c r="Z90" s="7"/>
    </row>
    <row r="91" spans="1:26" ht="16" x14ac:dyDescent="0.2">
      <c r="A91" s="7"/>
      <c r="B91" s="54"/>
      <c r="C91" s="54"/>
      <c r="D91" s="54"/>
      <c r="E91" s="54"/>
      <c r="F91" s="54"/>
      <c r="G91" s="54"/>
      <c r="H91" s="54"/>
      <c r="I91" s="54"/>
      <c r="J91" s="54"/>
      <c r="K91" s="54"/>
      <c r="L91" s="54"/>
      <c r="M91" s="54"/>
      <c r="N91" s="54"/>
      <c r="O91" s="54"/>
      <c r="P91" s="54"/>
      <c r="Q91" s="54"/>
      <c r="R91" s="54"/>
      <c r="S91" s="54"/>
      <c r="T91" s="54"/>
      <c r="U91" s="54"/>
      <c r="V91" s="54"/>
      <c r="W91" s="54"/>
      <c r="X91" s="7"/>
      <c r="Y91" s="7"/>
      <c r="Z91" s="7"/>
    </row>
    <row r="92" spans="1:26" ht="16" x14ac:dyDescent="0.2">
      <c r="A92" s="7"/>
      <c r="B92" s="54"/>
      <c r="C92" s="54"/>
      <c r="D92" s="54"/>
      <c r="E92" s="54"/>
      <c r="F92" s="54"/>
      <c r="G92" s="54"/>
      <c r="H92" s="54"/>
      <c r="I92" s="54"/>
      <c r="J92" s="54"/>
      <c r="K92" s="54"/>
      <c r="L92" s="54"/>
      <c r="M92" s="54"/>
      <c r="N92" s="54"/>
      <c r="O92" s="54"/>
      <c r="P92" s="54"/>
      <c r="Q92" s="54"/>
      <c r="R92" s="54"/>
      <c r="S92" s="54"/>
      <c r="T92" s="54"/>
      <c r="U92" s="54"/>
      <c r="V92" s="54"/>
      <c r="W92" s="54"/>
      <c r="X92" s="7"/>
      <c r="Y92" s="7"/>
      <c r="Z92" s="7"/>
    </row>
    <row r="93" spans="1:26" ht="16" x14ac:dyDescent="0.2">
      <c r="A93" s="7"/>
      <c r="B93" s="54"/>
      <c r="C93" s="54"/>
      <c r="D93" s="54"/>
      <c r="E93" s="54"/>
      <c r="F93" s="54"/>
      <c r="G93" s="54"/>
      <c r="H93" s="54"/>
      <c r="I93" s="54"/>
      <c r="J93" s="54"/>
      <c r="K93" s="54"/>
      <c r="L93" s="54"/>
      <c r="M93" s="54"/>
      <c r="N93" s="54"/>
      <c r="O93" s="54"/>
      <c r="P93" s="54"/>
      <c r="Q93" s="54"/>
      <c r="R93" s="54"/>
      <c r="S93" s="54"/>
      <c r="T93" s="54"/>
      <c r="U93" s="54"/>
      <c r="V93" s="54"/>
      <c r="W93" s="54"/>
      <c r="X93" s="7"/>
      <c r="Y93" s="7"/>
      <c r="Z93" s="7"/>
    </row>
    <row r="94" spans="1:26" ht="16" x14ac:dyDescent="0.2">
      <c r="A94" s="7"/>
      <c r="B94" s="54"/>
      <c r="C94" s="54"/>
      <c r="D94" s="54"/>
      <c r="E94" s="54"/>
      <c r="F94" s="54"/>
      <c r="G94" s="54"/>
      <c r="H94" s="54"/>
      <c r="I94" s="54"/>
      <c r="J94" s="54"/>
      <c r="K94" s="54"/>
      <c r="L94" s="54"/>
      <c r="M94" s="54"/>
      <c r="N94" s="54"/>
      <c r="O94" s="54"/>
      <c r="P94" s="54"/>
      <c r="Q94" s="54"/>
      <c r="R94" s="54"/>
      <c r="S94" s="54"/>
      <c r="T94" s="54"/>
      <c r="U94" s="54"/>
      <c r="V94" s="54"/>
      <c r="W94" s="54"/>
      <c r="X94" s="7"/>
      <c r="Y94" s="7"/>
      <c r="Z94" s="7"/>
    </row>
    <row r="95" spans="1:26" ht="16" x14ac:dyDescent="0.2">
      <c r="A95" s="7"/>
      <c r="B95" s="54"/>
      <c r="C95" s="54"/>
      <c r="D95" s="54"/>
      <c r="E95" s="54"/>
      <c r="F95" s="54"/>
      <c r="G95" s="54"/>
      <c r="H95" s="54"/>
      <c r="I95" s="54"/>
      <c r="J95" s="54"/>
      <c r="K95" s="54"/>
      <c r="L95" s="54"/>
      <c r="M95" s="54"/>
      <c r="N95" s="54"/>
      <c r="O95" s="54"/>
      <c r="P95" s="54"/>
      <c r="Q95" s="54"/>
      <c r="R95" s="54"/>
      <c r="S95" s="54"/>
      <c r="T95" s="54"/>
      <c r="U95" s="54"/>
      <c r="V95" s="54"/>
      <c r="W95" s="54"/>
      <c r="X95" s="7"/>
      <c r="Y95" s="7"/>
      <c r="Z95" s="7"/>
    </row>
    <row r="96" spans="1:26" ht="16" x14ac:dyDescent="0.2">
      <c r="A96" s="7"/>
      <c r="B96" s="54"/>
      <c r="C96" s="54"/>
      <c r="D96" s="54"/>
      <c r="E96" s="54"/>
      <c r="F96" s="54"/>
      <c r="G96" s="54"/>
      <c r="H96" s="54"/>
      <c r="I96" s="54"/>
      <c r="J96" s="54"/>
      <c r="K96" s="54"/>
      <c r="L96" s="54"/>
      <c r="M96" s="54"/>
      <c r="N96" s="54"/>
      <c r="O96" s="54"/>
      <c r="P96" s="54"/>
      <c r="Q96" s="54"/>
      <c r="R96" s="54"/>
      <c r="S96" s="54"/>
      <c r="T96" s="54"/>
      <c r="U96" s="54"/>
      <c r="V96" s="54"/>
      <c r="W96" s="54"/>
      <c r="X96" s="7"/>
      <c r="Y96" s="7"/>
      <c r="Z96" s="7"/>
    </row>
    <row r="97" spans="1:26" ht="16" x14ac:dyDescent="0.2">
      <c r="A97" s="7"/>
      <c r="B97" s="54"/>
      <c r="C97" s="54"/>
      <c r="D97" s="54"/>
      <c r="E97" s="54"/>
      <c r="F97" s="54"/>
      <c r="G97" s="54"/>
      <c r="H97" s="54"/>
      <c r="I97" s="54"/>
      <c r="J97" s="54"/>
      <c r="K97" s="54"/>
      <c r="L97" s="54"/>
      <c r="M97" s="54"/>
      <c r="N97" s="54"/>
      <c r="O97" s="54"/>
      <c r="P97" s="54"/>
      <c r="Q97" s="54"/>
      <c r="R97" s="54"/>
      <c r="S97" s="54"/>
      <c r="T97" s="54"/>
      <c r="U97" s="54"/>
      <c r="V97" s="54"/>
      <c r="W97" s="54"/>
      <c r="X97" s="7"/>
      <c r="Y97" s="7"/>
      <c r="Z97" s="7"/>
    </row>
    <row r="98" spans="1:26" ht="16" x14ac:dyDescent="0.2">
      <c r="A98" s="7"/>
      <c r="B98" s="54"/>
      <c r="C98" s="54"/>
      <c r="D98" s="54"/>
      <c r="E98" s="54"/>
      <c r="F98" s="54"/>
      <c r="G98" s="54"/>
      <c r="H98" s="54"/>
      <c r="I98" s="54"/>
      <c r="J98" s="54"/>
      <c r="K98" s="54"/>
      <c r="L98" s="54"/>
      <c r="M98" s="54"/>
      <c r="N98" s="54"/>
      <c r="O98" s="54"/>
      <c r="P98" s="54"/>
      <c r="Q98" s="54"/>
      <c r="R98" s="54"/>
      <c r="S98" s="54"/>
      <c r="T98" s="54"/>
      <c r="U98" s="54"/>
      <c r="V98" s="54"/>
      <c r="W98" s="54"/>
      <c r="X98" s="7"/>
      <c r="Y98" s="7"/>
      <c r="Z98" s="7"/>
    </row>
    <row r="99" spans="1:26" ht="16" x14ac:dyDescent="0.2">
      <c r="A99" s="7"/>
      <c r="B99" s="54"/>
      <c r="C99" s="54"/>
      <c r="D99" s="54"/>
      <c r="E99" s="54"/>
      <c r="F99" s="54"/>
      <c r="G99" s="54"/>
      <c r="H99" s="54"/>
      <c r="I99" s="54"/>
      <c r="J99" s="54"/>
      <c r="K99" s="54"/>
      <c r="L99" s="54"/>
      <c r="M99" s="54"/>
      <c r="N99" s="54"/>
      <c r="O99" s="54"/>
      <c r="P99" s="54"/>
      <c r="Q99" s="54"/>
      <c r="R99" s="54"/>
      <c r="S99" s="54"/>
      <c r="T99" s="54"/>
      <c r="U99" s="54"/>
      <c r="V99" s="54"/>
      <c r="W99" s="54"/>
      <c r="X99" s="7"/>
      <c r="Y99" s="7"/>
      <c r="Z99" s="7"/>
    </row>
    <row r="100" spans="1:26" ht="16" x14ac:dyDescent="0.2">
      <c r="A100" s="7"/>
      <c r="B100" s="54"/>
      <c r="C100" s="54"/>
      <c r="D100" s="54"/>
      <c r="E100" s="54"/>
      <c r="F100" s="54"/>
      <c r="G100" s="54"/>
      <c r="H100" s="54"/>
      <c r="I100" s="54"/>
      <c r="J100" s="54"/>
      <c r="K100" s="54"/>
      <c r="L100" s="54"/>
      <c r="M100" s="54"/>
      <c r="N100" s="54"/>
      <c r="O100" s="54"/>
      <c r="P100" s="54"/>
      <c r="Q100" s="54"/>
      <c r="R100" s="54"/>
      <c r="S100" s="54"/>
      <c r="T100" s="54"/>
      <c r="U100" s="54"/>
      <c r="V100" s="54"/>
      <c r="W100" s="54"/>
      <c r="X100" s="7"/>
      <c r="Y100" s="7"/>
      <c r="Z100" s="7"/>
    </row>
    <row r="101" spans="1:26" ht="16" x14ac:dyDescent="0.2">
      <c r="A101" s="7"/>
      <c r="B101" s="54"/>
      <c r="C101" s="54"/>
      <c r="D101" s="54"/>
      <c r="E101" s="54"/>
      <c r="F101" s="54"/>
      <c r="G101" s="54"/>
      <c r="H101" s="54"/>
      <c r="I101" s="54"/>
      <c r="J101" s="54"/>
      <c r="K101" s="54"/>
      <c r="L101" s="54"/>
      <c r="M101" s="54"/>
      <c r="N101" s="54"/>
      <c r="O101" s="54"/>
      <c r="P101" s="54"/>
      <c r="Q101" s="54"/>
      <c r="R101" s="54"/>
      <c r="S101" s="54"/>
      <c r="T101" s="54"/>
      <c r="U101" s="54"/>
      <c r="V101" s="54"/>
      <c r="W101" s="54"/>
      <c r="X101" s="7"/>
      <c r="Y101" s="7"/>
      <c r="Z101" s="7"/>
    </row>
    <row r="102" spans="1:26" ht="16" x14ac:dyDescent="0.2">
      <c r="A102" s="7"/>
      <c r="B102" s="54"/>
      <c r="C102" s="54"/>
      <c r="D102" s="54"/>
      <c r="E102" s="54"/>
      <c r="F102" s="54"/>
      <c r="G102" s="54"/>
      <c r="H102" s="54"/>
      <c r="I102" s="54"/>
      <c r="J102" s="54"/>
      <c r="K102" s="54"/>
      <c r="L102" s="54"/>
      <c r="M102" s="54"/>
      <c r="N102" s="54"/>
      <c r="O102" s="54"/>
      <c r="P102" s="54"/>
      <c r="Q102" s="54"/>
      <c r="R102" s="54"/>
      <c r="S102" s="54"/>
      <c r="T102" s="54"/>
      <c r="U102" s="54"/>
      <c r="V102" s="54"/>
      <c r="W102" s="54"/>
      <c r="X102" s="7"/>
      <c r="Y102" s="7"/>
      <c r="Z102" s="7"/>
    </row>
    <row r="103" spans="1:26" ht="16" x14ac:dyDescent="0.2">
      <c r="A103" s="7"/>
      <c r="B103" s="54"/>
      <c r="C103" s="54"/>
      <c r="D103" s="54"/>
      <c r="E103" s="54"/>
      <c r="F103" s="54"/>
      <c r="G103" s="54"/>
      <c r="H103" s="54"/>
      <c r="I103" s="54"/>
      <c r="J103" s="54"/>
      <c r="K103" s="54"/>
      <c r="L103" s="54"/>
      <c r="M103" s="54"/>
      <c r="N103" s="54"/>
      <c r="O103" s="54"/>
      <c r="P103" s="54"/>
      <c r="Q103" s="54"/>
      <c r="R103" s="54"/>
      <c r="S103" s="54"/>
      <c r="T103" s="54"/>
      <c r="U103" s="54"/>
      <c r="V103" s="54"/>
      <c r="W103" s="54"/>
      <c r="X103" s="7"/>
      <c r="Y103" s="7"/>
      <c r="Z103" s="7"/>
    </row>
    <row r="104" spans="1:26" ht="16" x14ac:dyDescent="0.2">
      <c r="A104" s="7"/>
      <c r="B104" s="54"/>
      <c r="C104" s="54"/>
      <c r="D104" s="54"/>
      <c r="E104" s="54"/>
      <c r="F104" s="54"/>
      <c r="G104" s="54"/>
      <c r="H104" s="54"/>
      <c r="I104" s="54"/>
      <c r="J104" s="54"/>
      <c r="K104" s="54"/>
      <c r="L104" s="54"/>
      <c r="M104" s="54"/>
      <c r="N104" s="54"/>
      <c r="O104" s="54"/>
      <c r="P104" s="54"/>
      <c r="Q104" s="54"/>
      <c r="R104" s="54"/>
      <c r="S104" s="54"/>
      <c r="T104" s="54"/>
      <c r="U104" s="54"/>
      <c r="V104" s="54"/>
      <c r="W104" s="54"/>
      <c r="X104" s="7"/>
      <c r="Y104" s="7"/>
      <c r="Z104" s="7"/>
    </row>
    <row r="105" spans="1:26" ht="16" x14ac:dyDescent="0.2">
      <c r="A105" s="7"/>
      <c r="B105" s="54"/>
      <c r="C105" s="54"/>
      <c r="D105" s="54"/>
      <c r="E105" s="54"/>
      <c r="F105" s="54"/>
      <c r="G105" s="54"/>
      <c r="H105" s="54"/>
      <c r="I105" s="54"/>
      <c r="J105" s="54"/>
      <c r="K105" s="54"/>
      <c r="L105" s="54"/>
      <c r="M105" s="54"/>
      <c r="N105" s="54"/>
      <c r="O105" s="54"/>
      <c r="P105" s="54"/>
      <c r="Q105" s="54"/>
      <c r="R105" s="54"/>
      <c r="S105" s="54"/>
      <c r="T105" s="54"/>
      <c r="U105" s="54"/>
      <c r="V105" s="54"/>
      <c r="W105" s="54"/>
      <c r="X105" s="7"/>
      <c r="Y105" s="7"/>
      <c r="Z105" s="7"/>
    </row>
    <row r="106" spans="1:26" ht="16" x14ac:dyDescent="0.2">
      <c r="A106" s="7"/>
      <c r="B106" s="54"/>
      <c r="C106" s="54"/>
      <c r="D106" s="54"/>
      <c r="E106" s="54"/>
      <c r="F106" s="54"/>
      <c r="G106" s="54"/>
      <c r="H106" s="54"/>
      <c r="I106" s="54"/>
      <c r="J106" s="54"/>
      <c r="K106" s="54"/>
      <c r="L106" s="54"/>
      <c r="M106" s="54"/>
      <c r="N106" s="54"/>
      <c r="O106" s="54"/>
      <c r="P106" s="54"/>
      <c r="Q106" s="54"/>
      <c r="R106" s="54"/>
      <c r="S106" s="54"/>
      <c r="T106" s="54"/>
      <c r="U106" s="54"/>
      <c r="V106" s="54"/>
      <c r="W106" s="54"/>
      <c r="X106" s="7"/>
      <c r="Y106" s="7"/>
      <c r="Z106" s="7"/>
    </row>
    <row r="107" spans="1:26" ht="16" x14ac:dyDescent="0.2">
      <c r="A107" s="7"/>
      <c r="B107" s="54"/>
      <c r="C107" s="54"/>
      <c r="D107" s="54"/>
      <c r="E107" s="54"/>
      <c r="F107" s="54"/>
      <c r="G107" s="54"/>
      <c r="H107" s="54"/>
      <c r="I107" s="54"/>
      <c r="J107" s="54"/>
      <c r="K107" s="54"/>
      <c r="L107" s="54"/>
      <c r="M107" s="54"/>
      <c r="N107" s="54"/>
      <c r="O107" s="54"/>
      <c r="P107" s="54"/>
      <c r="Q107" s="54"/>
      <c r="R107" s="54"/>
      <c r="S107" s="54"/>
      <c r="T107" s="54"/>
      <c r="U107" s="54"/>
      <c r="V107" s="54"/>
      <c r="W107" s="54"/>
      <c r="X107" s="7"/>
      <c r="Y107" s="7"/>
      <c r="Z107" s="7"/>
    </row>
    <row r="108" spans="1:26" ht="16" x14ac:dyDescent="0.2">
      <c r="A108" s="7"/>
      <c r="B108" s="54"/>
      <c r="C108" s="54"/>
      <c r="D108" s="54"/>
      <c r="E108" s="54"/>
      <c r="F108" s="54"/>
      <c r="G108" s="54"/>
      <c r="H108" s="54"/>
      <c r="I108" s="54"/>
      <c r="J108" s="54"/>
      <c r="K108" s="54"/>
      <c r="L108" s="54"/>
      <c r="M108" s="54"/>
      <c r="N108" s="54"/>
      <c r="O108" s="54"/>
      <c r="P108" s="54"/>
      <c r="Q108" s="54"/>
      <c r="R108" s="54"/>
      <c r="S108" s="54"/>
      <c r="T108" s="54"/>
      <c r="U108" s="54"/>
      <c r="V108" s="54"/>
      <c r="W108" s="54"/>
      <c r="X108" s="7"/>
      <c r="Y108" s="7"/>
      <c r="Z108" s="7"/>
    </row>
    <row r="109" spans="1:26" ht="16" x14ac:dyDescent="0.2">
      <c r="A109" s="7"/>
      <c r="B109" s="54"/>
      <c r="C109" s="54"/>
      <c r="D109" s="54"/>
      <c r="E109" s="54"/>
      <c r="F109" s="54"/>
      <c r="G109" s="54"/>
      <c r="H109" s="54"/>
      <c r="I109" s="54"/>
      <c r="J109" s="54"/>
      <c r="K109" s="54"/>
      <c r="L109" s="54"/>
      <c r="M109" s="54"/>
      <c r="N109" s="54"/>
      <c r="O109" s="54"/>
      <c r="P109" s="54"/>
      <c r="Q109" s="54"/>
      <c r="R109" s="54"/>
      <c r="S109" s="54"/>
      <c r="T109" s="54"/>
      <c r="U109" s="54"/>
      <c r="V109" s="54"/>
      <c r="W109" s="54"/>
      <c r="X109" s="7"/>
      <c r="Y109" s="7"/>
      <c r="Z109" s="7"/>
    </row>
    <row r="110" spans="1:26" ht="16" x14ac:dyDescent="0.2">
      <c r="A110" s="7"/>
      <c r="B110" s="54"/>
      <c r="C110" s="54"/>
      <c r="D110" s="54"/>
      <c r="E110" s="54"/>
      <c r="F110" s="54"/>
      <c r="G110" s="54"/>
      <c r="H110" s="54"/>
      <c r="I110" s="54"/>
      <c r="J110" s="54"/>
      <c r="K110" s="54"/>
      <c r="L110" s="54"/>
      <c r="M110" s="54"/>
      <c r="N110" s="54"/>
      <c r="O110" s="54"/>
      <c r="P110" s="54"/>
      <c r="Q110" s="54"/>
      <c r="R110" s="54"/>
      <c r="S110" s="54"/>
      <c r="T110" s="54"/>
      <c r="U110" s="54"/>
      <c r="V110" s="54"/>
      <c r="W110" s="54"/>
      <c r="X110" s="7"/>
      <c r="Y110" s="7"/>
      <c r="Z110" s="7"/>
    </row>
    <row r="111" spans="1:26" ht="16" x14ac:dyDescent="0.2">
      <c r="A111" s="7"/>
      <c r="B111" s="54"/>
      <c r="C111" s="54"/>
      <c r="D111" s="54"/>
      <c r="E111" s="54"/>
      <c r="F111" s="54"/>
      <c r="G111" s="54"/>
      <c r="H111" s="54"/>
      <c r="I111" s="54"/>
      <c r="J111" s="54"/>
      <c r="K111" s="54"/>
      <c r="L111" s="54"/>
      <c r="M111" s="54"/>
      <c r="N111" s="54"/>
      <c r="O111" s="54"/>
      <c r="P111" s="54"/>
      <c r="Q111" s="54"/>
      <c r="R111" s="54"/>
      <c r="S111" s="54"/>
      <c r="T111" s="54"/>
      <c r="U111" s="54"/>
      <c r="V111" s="54"/>
      <c r="W111" s="54"/>
      <c r="X111" s="7"/>
      <c r="Y111" s="7"/>
      <c r="Z111" s="7"/>
    </row>
    <row r="112" spans="1:26" ht="16" x14ac:dyDescent="0.2">
      <c r="A112" s="7"/>
      <c r="B112" s="54"/>
      <c r="C112" s="54"/>
      <c r="D112" s="54"/>
      <c r="E112" s="54"/>
      <c r="F112" s="54"/>
      <c r="G112" s="54"/>
      <c r="H112" s="54"/>
      <c r="I112" s="54"/>
      <c r="J112" s="54"/>
      <c r="K112" s="54"/>
      <c r="L112" s="54"/>
      <c r="M112" s="54"/>
      <c r="N112" s="54"/>
      <c r="O112" s="54"/>
      <c r="P112" s="54"/>
      <c r="Q112" s="54"/>
      <c r="R112" s="54"/>
      <c r="S112" s="54"/>
      <c r="T112" s="54"/>
      <c r="U112" s="54"/>
      <c r="V112" s="54"/>
      <c r="W112" s="54"/>
      <c r="X112" s="7"/>
      <c r="Y112" s="7"/>
      <c r="Z112" s="7"/>
    </row>
    <row r="113" spans="1:26" ht="16" x14ac:dyDescent="0.2">
      <c r="A113" s="7"/>
      <c r="B113" s="54"/>
      <c r="C113" s="54"/>
      <c r="D113" s="54"/>
      <c r="E113" s="54"/>
      <c r="F113" s="54"/>
      <c r="G113" s="54"/>
      <c r="H113" s="54"/>
      <c r="I113" s="54"/>
      <c r="J113" s="54"/>
      <c r="K113" s="54"/>
      <c r="L113" s="54"/>
      <c r="M113" s="54"/>
      <c r="N113" s="54"/>
      <c r="O113" s="54"/>
      <c r="P113" s="54"/>
      <c r="Q113" s="54"/>
      <c r="R113" s="54"/>
      <c r="S113" s="54"/>
      <c r="T113" s="54"/>
      <c r="U113" s="54"/>
      <c r="V113" s="54"/>
      <c r="W113" s="54"/>
      <c r="X113" s="7"/>
      <c r="Y113" s="7"/>
      <c r="Z113" s="7"/>
    </row>
    <row r="114" spans="1:26" ht="16" x14ac:dyDescent="0.2">
      <c r="A114" s="7"/>
      <c r="B114" s="54"/>
      <c r="C114" s="54"/>
      <c r="D114" s="54"/>
      <c r="E114" s="54"/>
      <c r="F114" s="54"/>
      <c r="G114" s="54"/>
      <c r="H114" s="54"/>
      <c r="I114" s="54"/>
      <c r="J114" s="54"/>
      <c r="K114" s="54"/>
      <c r="L114" s="54"/>
      <c r="M114" s="54"/>
      <c r="N114" s="54"/>
      <c r="O114" s="54"/>
      <c r="P114" s="54"/>
      <c r="Q114" s="54"/>
      <c r="R114" s="54"/>
      <c r="S114" s="54"/>
      <c r="T114" s="54"/>
      <c r="U114" s="54"/>
      <c r="V114" s="54"/>
      <c r="W114" s="54"/>
      <c r="X114" s="7"/>
      <c r="Y114" s="7"/>
      <c r="Z114" s="7"/>
    </row>
    <row r="115" spans="1:26" ht="16" x14ac:dyDescent="0.2">
      <c r="A115" s="7"/>
      <c r="B115" s="54"/>
      <c r="C115" s="54"/>
      <c r="D115" s="54"/>
      <c r="E115" s="54"/>
      <c r="F115" s="54"/>
      <c r="G115" s="54"/>
      <c r="H115" s="54"/>
      <c r="I115" s="54"/>
      <c r="J115" s="54"/>
      <c r="K115" s="54"/>
      <c r="L115" s="54"/>
      <c r="M115" s="54"/>
      <c r="N115" s="54"/>
      <c r="O115" s="54"/>
      <c r="P115" s="54"/>
      <c r="Q115" s="54"/>
      <c r="R115" s="54"/>
      <c r="S115" s="54"/>
      <c r="T115" s="54"/>
      <c r="U115" s="54"/>
      <c r="V115" s="54"/>
      <c r="W115" s="54"/>
      <c r="X115" s="7"/>
      <c r="Y115" s="7"/>
      <c r="Z115" s="7"/>
    </row>
    <row r="116" spans="1:26" ht="16" x14ac:dyDescent="0.2">
      <c r="A116" s="7"/>
      <c r="B116" s="54"/>
      <c r="C116" s="54"/>
      <c r="D116" s="54"/>
      <c r="E116" s="54"/>
      <c r="F116" s="54"/>
      <c r="G116" s="54"/>
      <c r="H116" s="54"/>
      <c r="I116" s="54"/>
      <c r="J116" s="54"/>
      <c r="K116" s="54"/>
      <c r="L116" s="54"/>
      <c r="M116" s="54"/>
      <c r="N116" s="54"/>
      <c r="O116" s="54"/>
      <c r="P116" s="54"/>
      <c r="Q116" s="54"/>
      <c r="R116" s="54"/>
      <c r="S116" s="54"/>
      <c r="T116" s="54"/>
      <c r="U116" s="54"/>
      <c r="V116" s="54"/>
      <c r="W116" s="54"/>
      <c r="X116" s="7"/>
      <c r="Y116" s="7"/>
      <c r="Z116" s="7"/>
    </row>
    <row r="117" spans="1:26" ht="16" x14ac:dyDescent="0.2">
      <c r="A117" s="7"/>
      <c r="B117" s="54"/>
      <c r="C117" s="54"/>
      <c r="D117" s="54"/>
      <c r="E117" s="54"/>
      <c r="F117" s="54"/>
      <c r="G117" s="54"/>
      <c r="H117" s="54"/>
      <c r="I117" s="54"/>
      <c r="J117" s="54"/>
      <c r="K117" s="54"/>
      <c r="L117" s="54"/>
      <c r="M117" s="54"/>
      <c r="N117" s="54"/>
      <c r="O117" s="54"/>
      <c r="P117" s="54"/>
      <c r="Q117" s="54"/>
      <c r="R117" s="54"/>
      <c r="S117" s="54"/>
      <c r="T117" s="54"/>
      <c r="U117" s="54"/>
      <c r="V117" s="54"/>
      <c r="W117" s="54"/>
      <c r="X117" s="7"/>
      <c r="Y117" s="7"/>
      <c r="Z117" s="7"/>
    </row>
    <row r="118" spans="1:26" ht="16" x14ac:dyDescent="0.2">
      <c r="A118" s="7"/>
      <c r="B118" s="54"/>
      <c r="C118" s="54"/>
      <c r="D118" s="54"/>
      <c r="E118" s="54"/>
      <c r="F118" s="54"/>
      <c r="G118" s="54"/>
      <c r="H118" s="54"/>
      <c r="I118" s="54"/>
      <c r="J118" s="54"/>
      <c r="K118" s="54"/>
      <c r="L118" s="54"/>
      <c r="M118" s="54"/>
      <c r="N118" s="54"/>
      <c r="O118" s="54"/>
      <c r="P118" s="54"/>
      <c r="Q118" s="54"/>
      <c r="R118" s="54"/>
      <c r="S118" s="54"/>
      <c r="T118" s="54"/>
      <c r="U118" s="54"/>
      <c r="V118" s="54"/>
      <c r="W118" s="54"/>
      <c r="X118" s="7"/>
      <c r="Y118" s="7"/>
      <c r="Z118" s="7"/>
    </row>
    <row r="119" spans="1:26" ht="16" x14ac:dyDescent="0.2">
      <c r="A119" s="7"/>
      <c r="B119" s="54"/>
      <c r="C119" s="54"/>
      <c r="D119" s="54"/>
      <c r="E119" s="54"/>
      <c r="F119" s="54"/>
      <c r="G119" s="54"/>
      <c r="H119" s="54"/>
      <c r="I119" s="54"/>
      <c r="J119" s="54"/>
      <c r="K119" s="54"/>
      <c r="L119" s="54"/>
      <c r="M119" s="54"/>
      <c r="N119" s="54"/>
      <c r="O119" s="54"/>
      <c r="P119" s="54"/>
      <c r="Q119" s="54"/>
      <c r="R119" s="54"/>
      <c r="S119" s="54"/>
      <c r="T119" s="54"/>
      <c r="U119" s="54"/>
      <c r="V119" s="54"/>
      <c r="W119" s="54"/>
      <c r="X119" s="7"/>
      <c r="Y119" s="7"/>
      <c r="Z119" s="7"/>
    </row>
    <row r="120" spans="1:26" ht="16" x14ac:dyDescent="0.2">
      <c r="A120" s="7"/>
      <c r="B120" s="54"/>
      <c r="C120" s="54"/>
      <c r="D120" s="54"/>
      <c r="E120" s="54"/>
      <c r="F120" s="54"/>
      <c r="G120" s="54"/>
      <c r="H120" s="54"/>
      <c r="I120" s="54"/>
      <c r="J120" s="54"/>
      <c r="K120" s="54"/>
      <c r="L120" s="54"/>
      <c r="M120" s="54"/>
      <c r="N120" s="54"/>
      <c r="O120" s="54"/>
      <c r="P120" s="54"/>
      <c r="Q120" s="54"/>
      <c r="R120" s="54"/>
      <c r="S120" s="54"/>
      <c r="T120" s="54"/>
      <c r="U120" s="54"/>
      <c r="V120" s="54"/>
      <c r="W120" s="54"/>
      <c r="X120" s="7"/>
      <c r="Y120" s="7"/>
      <c r="Z120" s="7"/>
    </row>
    <row r="121" spans="1:26" ht="16" x14ac:dyDescent="0.2">
      <c r="A121" s="7"/>
      <c r="B121" s="54"/>
      <c r="C121" s="54"/>
      <c r="D121" s="54"/>
      <c r="E121" s="54"/>
      <c r="F121" s="54"/>
      <c r="G121" s="54"/>
      <c r="H121" s="54"/>
      <c r="I121" s="54"/>
      <c r="J121" s="54"/>
      <c r="K121" s="54"/>
      <c r="L121" s="54"/>
      <c r="M121" s="54"/>
      <c r="N121" s="54"/>
      <c r="O121" s="54"/>
      <c r="P121" s="54"/>
      <c r="Q121" s="54"/>
      <c r="R121" s="54"/>
      <c r="S121" s="54"/>
      <c r="T121" s="54"/>
      <c r="U121" s="54"/>
      <c r="V121" s="54"/>
      <c r="W121" s="54"/>
      <c r="X121" s="7"/>
      <c r="Y121" s="7"/>
      <c r="Z121" s="7"/>
    </row>
    <row r="122" spans="1:26" ht="16" x14ac:dyDescent="0.2">
      <c r="A122" s="7"/>
      <c r="B122" s="54"/>
      <c r="C122" s="54"/>
      <c r="D122" s="54"/>
      <c r="E122" s="54"/>
      <c r="F122" s="54"/>
      <c r="G122" s="54"/>
      <c r="H122" s="54"/>
      <c r="I122" s="54"/>
      <c r="J122" s="54"/>
      <c r="K122" s="54"/>
      <c r="L122" s="54"/>
      <c r="M122" s="54"/>
      <c r="N122" s="54"/>
      <c r="O122" s="54"/>
      <c r="P122" s="54"/>
      <c r="Q122" s="54"/>
      <c r="R122" s="54"/>
      <c r="S122" s="54"/>
      <c r="T122" s="54"/>
      <c r="U122" s="54"/>
      <c r="V122" s="54"/>
      <c r="W122" s="54"/>
      <c r="X122" s="7"/>
      <c r="Y122" s="7"/>
      <c r="Z122" s="7"/>
    </row>
    <row r="123" spans="1:26" ht="16" x14ac:dyDescent="0.2">
      <c r="A123" s="7"/>
      <c r="B123" s="54"/>
      <c r="C123" s="54"/>
      <c r="D123" s="54"/>
      <c r="E123" s="54"/>
      <c r="F123" s="54"/>
      <c r="G123" s="54"/>
      <c r="H123" s="54"/>
      <c r="I123" s="54"/>
      <c r="J123" s="54"/>
      <c r="K123" s="54"/>
      <c r="L123" s="54"/>
      <c r="M123" s="54"/>
      <c r="N123" s="54"/>
      <c r="O123" s="54"/>
      <c r="P123" s="54"/>
      <c r="Q123" s="54"/>
      <c r="R123" s="54"/>
      <c r="S123" s="54"/>
      <c r="T123" s="54"/>
      <c r="U123" s="54"/>
      <c r="V123" s="54"/>
      <c r="W123" s="54"/>
      <c r="X123" s="7"/>
      <c r="Y123" s="7"/>
      <c r="Z123" s="7"/>
    </row>
    <row r="124" spans="1:26" ht="16" x14ac:dyDescent="0.2">
      <c r="A124" s="7"/>
      <c r="B124" s="54"/>
      <c r="C124" s="54"/>
      <c r="D124" s="54"/>
      <c r="E124" s="54"/>
      <c r="F124" s="54"/>
      <c r="G124" s="54"/>
      <c r="H124" s="54"/>
      <c r="I124" s="54"/>
      <c r="J124" s="54"/>
      <c r="K124" s="54"/>
      <c r="L124" s="54"/>
      <c r="M124" s="54"/>
      <c r="N124" s="54"/>
      <c r="O124" s="54"/>
      <c r="P124" s="54"/>
      <c r="Q124" s="54"/>
      <c r="R124" s="54"/>
      <c r="S124" s="54"/>
      <c r="T124" s="54"/>
      <c r="U124" s="54"/>
      <c r="V124" s="54"/>
      <c r="W124" s="54"/>
      <c r="X124" s="7"/>
      <c r="Y124" s="7"/>
      <c r="Z124" s="7"/>
    </row>
    <row r="125" spans="1:26" ht="16" x14ac:dyDescent="0.2">
      <c r="A125" s="7"/>
      <c r="B125" s="54"/>
      <c r="C125" s="54"/>
      <c r="D125" s="54"/>
      <c r="E125" s="54"/>
      <c r="F125" s="54"/>
      <c r="G125" s="54"/>
      <c r="H125" s="54"/>
      <c r="I125" s="54"/>
      <c r="J125" s="54"/>
      <c r="K125" s="54"/>
      <c r="L125" s="54"/>
      <c r="M125" s="54"/>
      <c r="N125" s="54"/>
      <c r="O125" s="54"/>
      <c r="P125" s="54"/>
      <c r="Q125" s="54"/>
      <c r="R125" s="54"/>
      <c r="S125" s="54"/>
      <c r="T125" s="54"/>
      <c r="U125" s="54"/>
      <c r="V125" s="54"/>
      <c r="W125" s="54"/>
      <c r="X125" s="7"/>
      <c r="Y125" s="7"/>
      <c r="Z125" s="7"/>
    </row>
    <row r="126" spans="1:26" ht="16" x14ac:dyDescent="0.2">
      <c r="A126" s="7"/>
      <c r="B126" s="54"/>
      <c r="C126" s="54"/>
      <c r="D126" s="54"/>
      <c r="E126" s="54"/>
      <c r="F126" s="54"/>
      <c r="G126" s="54"/>
      <c r="H126" s="54"/>
      <c r="I126" s="54"/>
      <c r="J126" s="54"/>
      <c r="K126" s="54"/>
      <c r="L126" s="54"/>
      <c r="M126" s="54"/>
      <c r="N126" s="54"/>
      <c r="O126" s="54"/>
      <c r="P126" s="54"/>
      <c r="Q126" s="54"/>
      <c r="R126" s="54"/>
      <c r="S126" s="54"/>
      <c r="T126" s="54"/>
      <c r="U126" s="54"/>
      <c r="V126" s="54"/>
      <c r="W126" s="54"/>
      <c r="X126" s="7"/>
      <c r="Y126" s="7"/>
      <c r="Z126" s="7"/>
    </row>
    <row r="127" spans="1:26" ht="16" x14ac:dyDescent="0.2">
      <c r="A127" s="7"/>
      <c r="B127" s="54"/>
      <c r="C127" s="54"/>
      <c r="D127" s="54"/>
      <c r="E127" s="54"/>
      <c r="F127" s="54"/>
      <c r="G127" s="54"/>
      <c r="H127" s="54"/>
      <c r="I127" s="54"/>
      <c r="J127" s="54"/>
      <c r="K127" s="54"/>
      <c r="L127" s="54"/>
      <c r="M127" s="54"/>
      <c r="N127" s="54"/>
      <c r="O127" s="54"/>
      <c r="P127" s="54"/>
      <c r="Q127" s="54"/>
      <c r="R127" s="54"/>
      <c r="S127" s="54"/>
      <c r="T127" s="54"/>
      <c r="U127" s="54"/>
      <c r="V127" s="54"/>
      <c r="W127" s="54"/>
      <c r="X127" s="7"/>
      <c r="Y127" s="7"/>
      <c r="Z127" s="7"/>
    </row>
    <row r="128" spans="1:26" ht="16" x14ac:dyDescent="0.2">
      <c r="A128" s="7"/>
      <c r="B128" s="54"/>
      <c r="C128" s="54"/>
      <c r="D128" s="54"/>
      <c r="E128" s="54"/>
      <c r="F128" s="54"/>
      <c r="G128" s="54"/>
      <c r="H128" s="54"/>
      <c r="I128" s="54"/>
      <c r="J128" s="54"/>
      <c r="K128" s="54"/>
      <c r="L128" s="54"/>
      <c r="M128" s="54"/>
      <c r="N128" s="54"/>
      <c r="O128" s="54"/>
      <c r="P128" s="54"/>
      <c r="Q128" s="54"/>
      <c r="R128" s="54"/>
      <c r="S128" s="54"/>
      <c r="T128" s="54"/>
      <c r="U128" s="54"/>
      <c r="V128" s="54"/>
      <c r="W128" s="54"/>
      <c r="X128" s="7"/>
      <c r="Y128" s="7"/>
      <c r="Z128" s="7"/>
    </row>
    <row r="129" spans="1:26" ht="16" x14ac:dyDescent="0.2">
      <c r="A129" s="7"/>
      <c r="B129" s="54"/>
      <c r="C129" s="54"/>
      <c r="D129" s="54"/>
      <c r="E129" s="54"/>
      <c r="F129" s="54"/>
      <c r="G129" s="54"/>
      <c r="H129" s="54"/>
      <c r="I129" s="54"/>
      <c r="J129" s="54"/>
      <c r="K129" s="54"/>
      <c r="L129" s="54"/>
      <c r="M129" s="54"/>
      <c r="N129" s="54"/>
      <c r="O129" s="54"/>
      <c r="P129" s="54"/>
      <c r="Q129" s="54"/>
      <c r="R129" s="54"/>
      <c r="S129" s="54"/>
      <c r="T129" s="54"/>
      <c r="U129" s="54"/>
      <c r="V129" s="54"/>
      <c r="W129" s="54"/>
      <c r="X129" s="7"/>
      <c r="Y129" s="7"/>
      <c r="Z129" s="7"/>
    </row>
    <row r="130" spans="1:26" ht="16" x14ac:dyDescent="0.2">
      <c r="A130" s="7"/>
      <c r="B130" s="54"/>
      <c r="C130" s="54"/>
      <c r="D130" s="54"/>
      <c r="E130" s="54"/>
      <c r="F130" s="54"/>
      <c r="G130" s="54"/>
      <c r="H130" s="54"/>
      <c r="I130" s="54"/>
      <c r="J130" s="54"/>
      <c r="K130" s="54"/>
      <c r="L130" s="54"/>
      <c r="M130" s="54"/>
      <c r="N130" s="54"/>
      <c r="O130" s="54"/>
      <c r="P130" s="54"/>
      <c r="Q130" s="54"/>
      <c r="R130" s="54"/>
      <c r="S130" s="54"/>
      <c r="T130" s="54"/>
      <c r="U130" s="54"/>
      <c r="V130" s="54"/>
      <c r="W130" s="54"/>
      <c r="X130" s="7"/>
      <c r="Y130" s="7"/>
      <c r="Z130" s="7"/>
    </row>
    <row r="131" spans="1:26" ht="16" x14ac:dyDescent="0.2">
      <c r="A131" s="7"/>
      <c r="B131" s="54"/>
      <c r="C131" s="54"/>
      <c r="D131" s="54"/>
      <c r="E131" s="54"/>
      <c r="F131" s="54"/>
      <c r="G131" s="54"/>
      <c r="H131" s="54"/>
      <c r="I131" s="54"/>
      <c r="J131" s="54"/>
      <c r="K131" s="54"/>
      <c r="L131" s="54"/>
      <c r="M131" s="54"/>
      <c r="N131" s="54"/>
      <c r="O131" s="54"/>
      <c r="P131" s="54"/>
      <c r="Q131" s="54"/>
      <c r="R131" s="54"/>
      <c r="S131" s="54"/>
      <c r="T131" s="54"/>
      <c r="U131" s="54"/>
      <c r="V131" s="54"/>
      <c r="W131" s="54"/>
      <c r="X131" s="7"/>
      <c r="Y131" s="7"/>
      <c r="Z131" s="7"/>
    </row>
    <row r="132" spans="1:26" ht="16" x14ac:dyDescent="0.2">
      <c r="A132" s="7"/>
      <c r="B132" s="54"/>
      <c r="C132" s="54"/>
      <c r="D132" s="54"/>
      <c r="E132" s="54"/>
      <c r="F132" s="54"/>
      <c r="G132" s="54"/>
      <c r="H132" s="54"/>
      <c r="I132" s="54"/>
      <c r="J132" s="54"/>
      <c r="K132" s="54"/>
      <c r="L132" s="54"/>
      <c r="M132" s="54"/>
      <c r="N132" s="54"/>
      <c r="O132" s="54"/>
      <c r="P132" s="54"/>
      <c r="Q132" s="54"/>
      <c r="R132" s="54"/>
      <c r="S132" s="54"/>
      <c r="T132" s="54"/>
      <c r="U132" s="54"/>
      <c r="V132" s="54"/>
      <c r="W132" s="54"/>
      <c r="X132" s="7"/>
      <c r="Y132" s="7"/>
      <c r="Z132" s="7"/>
    </row>
    <row r="133" spans="1:26" ht="16" x14ac:dyDescent="0.2">
      <c r="A133" s="7"/>
      <c r="B133" s="54"/>
      <c r="C133" s="54"/>
      <c r="D133" s="54"/>
      <c r="E133" s="54"/>
      <c r="F133" s="54"/>
      <c r="G133" s="54"/>
      <c r="H133" s="54"/>
      <c r="I133" s="54"/>
      <c r="J133" s="54"/>
      <c r="K133" s="54"/>
      <c r="L133" s="54"/>
      <c r="M133" s="54"/>
      <c r="N133" s="54"/>
      <c r="O133" s="54"/>
      <c r="P133" s="54"/>
      <c r="Q133" s="54"/>
      <c r="R133" s="54"/>
      <c r="S133" s="54"/>
      <c r="T133" s="54"/>
      <c r="U133" s="54"/>
      <c r="V133" s="54"/>
      <c r="W133" s="54"/>
      <c r="X133" s="7"/>
      <c r="Y133" s="7"/>
      <c r="Z133" s="7"/>
    </row>
    <row r="134" spans="1:26" ht="16" x14ac:dyDescent="0.2">
      <c r="A134" s="7"/>
      <c r="B134" s="54"/>
      <c r="C134" s="54"/>
      <c r="D134" s="54"/>
      <c r="E134" s="54"/>
      <c r="F134" s="54"/>
      <c r="G134" s="54"/>
      <c r="H134" s="54"/>
      <c r="I134" s="54"/>
      <c r="J134" s="54"/>
      <c r="K134" s="54"/>
      <c r="L134" s="54"/>
      <c r="M134" s="54"/>
      <c r="N134" s="54"/>
      <c r="O134" s="54"/>
      <c r="P134" s="54"/>
      <c r="Q134" s="54"/>
      <c r="R134" s="54"/>
      <c r="S134" s="54"/>
      <c r="T134" s="54"/>
      <c r="U134" s="54"/>
      <c r="V134" s="54"/>
      <c r="W134" s="54"/>
      <c r="X134" s="7"/>
      <c r="Y134" s="7"/>
      <c r="Z134" s="7"/>
    </row>
    <row r="135" spans="1:26" ht="16" x14ac:dyDescent="0.2">
      <c r="A135" s="7"/>
      <c r="B135" s="54"/>
      <c r="C135" s="54"/>
      <c r="D135" s="54"/>
      <c r="E135" s="54"/>
      <c r="F135" s="54"/>
      <c r="G135" s="54"/>
      <c r="H135" s="54"/>
      <c r="I135" s="54"/>
      <c r="J135" s="54"/>
      <c r="K135" s="54"/>
      <c r="L135" s="54"/>
      <c r="M135" s="54"/>
      <c r="N135" s="54"/>
      <c r="O135" s="54"/>
      <c r="P135" s="54"/>
      <c r="Q135" s="54"/>
      <c r="R135" s="54"/>
      <c r="S135" s="54"/>
      <c r="T135" s="54"/>
      <c r="U135" s="54"/>
      <c r="V135" s="54"/>
      <c r="W135" s="54"/>
      <c r="X135" s="7"/>
      <c r="Y135" s="7"/>
      <c r="Z135" s="7"/>
    </row>
    <row r="136" spans="1:26" ht="16" x14ac:dyDescent="0.2">
      <c r="A136" s="7"/>
      <c r="B136" s="54"/>
      <c r="C136" s="54"/>
      <c r="D136" s="54"/>
      <c r="E136" s="54"/>
      <c r="F136" s="54"/>
      <c r="G136" s="54"/>
      <c r="H136" s="54"/>
      <c r="I136" s="54"/>
      <c r="J136" s="54"/>
      <c r="K136" s="54"/>
      <c r="L136" s="54"/>
      <c r="M136" s="54"/>
      <c r="N136" s="54"/>
      <c r="O136" s="54"/>
      <c r="P136" s="54"/>
      <c r="Q136" s="54"/>
      <c r="R136" s="54"/>
      <c r="S136" s="54"/>
      <c r="T136" s="54"/>
      <c r="U136" s="54"/>
      <c r="V136" s="54"/>
      <c r="W136" s="54"/>
      <c r="X136" s="7"/>
      <c r="Y136" s="7"/>
      <c r="Z136" s="7"/>
    </row>
    <row r="137" spans="1:26" ht="16" x14ac:dyDescent="0.2">
      <c r="A137" s="7"/>
      <c r="B137" s="54"/>
      <c r="C137" s="54"/>
      <c r="D137" s="54"/>
      <c r="E137" s="54"/>
      <c r="F137" s="54"/>
      <c r="G137" s="54"/>
      <c r="H137" s="54"/>
      <c r="I137" s="54"/>
      <c r="J137" s="54"/>
      <c r="K137" s="54"/>
      <c r="L137" s="54"/>
      <c r="M137" s="54"/>
      <c r="N137" s="54"/>
      <c r="O137" s="54"/>
      <c r="P137" s="54"/>
      <c r="Q137" s="54"/>
      <c r="R137" s="54"/>
      <c r="S137" s="54"/>
      <c r="T137" s="54"/>
      <c r="U137" s="54"/>
      <c r="V137" s="54"/>
      <c r="W137" s="54"/>
      <c r="X137" s="7"/>
      <c r="Y137" s="7"/>
      <c r="Z137" s="7"/>
    </row>
    <row r="138" spans="1:26" ht="16" x14ac:dyDescent="0.2">
      <c r="A138" s="7"/>
      <c r="B138" s="54"/>
      <c r="C138" s="54"/>
      <c r="D138" s="54"/>
      <c r="E138" s="54"/>
      <c r="F138" s="54"/>
      <c r="G138" s="54"/>
      <c r="H138" s="54"/>
      <c r="I138" s="54"/>
      <c r="J138" s="54"/>
      <c r="K138" s="54"/>
      <c r="L138" s="54"/>
      <c r="M138" s="54"/>
      <c r="N138" s="54"/>
      <c r="O138" s="54"/>
      <c r="P138" s="54"/>
      <c r="Q138" s="54"/>
      <c r="R138" s="54"/>
      <c r="S138" s="54"/>
      <c r="T138" s="54"/>
      <c r="U138" s="54"/>
      <c r="V138" s="54"/>
      <c r="W138" s="54"/>
      <c r="X138" s="7"/>
      <c r="Y138" s="7"/>
      <c r="Z138" s="7"/>
    </row>
    <row r="139" spans="1:26" ht="16" x14ac:dyDescent="0.2">
      <c r="A139" s="7"/>
      <c r="B139" s="54"/>
      <c r="C139" s="54"/>
      <c r="D139" s="54"/>
      <c r="E139" s="54"/>
      <c r="F139" s="54"/>
      <c r="G139" s="54"/>
      <c r="H139" s="54"/>
      <c r="I139" s="54"/>
      <c r="J139" s="54"/>
      <c r="K139" s="54"/>
      <c r="L139" s="54"/>
      <c r="M139" s="54"/>
      <c r="N139" s="54"/>
      <c r="O139" s="54"/>
      <c r="P139" s="54"/>
      <c r="Q139" s="54"/>
      <c r="R139" s="54"/>
      <c r="S139" s="54"/>
      <c r="T139" s="54"/>
      <c r="U139" s="54"/>
      <c r="V139" s="54"/>
      <c r="W139" s="54"/>
      <c r="X139" s="7"/>
      <c r="Y139" s="7"/>
      <c r="Z139" s="7"/>
    </row>
    <row r="140" spans="1:26" ht="16" x14ac:dyDescent="0.2">
      <c r="A140" s="7"/>
      <c r="B140" s="54"/>
      <c r="C140" s="54"/>
      <c r="D140" s="54"/>
      <c r="E140" s="54"/>
      <c r="F140" s="54"/>
      <c r="G140" s="54"/>
      <c r="H140" s="54"/>
      <c r="I140" s="54"/>
      <c r="J140" s="54"/>
      <c r="K140" s="54"/>
      <c r="L140" s="54"/>
      <c r="M140" s="54"/>
      <c r="N140" s="54"/>
      <c r="O140" s="54"/>
      <c r="P140" s="54"/>
      <c r="Q140" s="54"/>
      <c r="R140" s="54"/>
      <c r="S140" s="54"/>
      <c r="T140" s="54"/>
      <c r="U140" s="54"/>
      <c r="V140" s="54"/>
      <c r="W140" s="54"/>
      <c r="X140" s="7"/>
      <c r="Y140" s="7"/>
      <c r="Z140" s="7"/>
    </row>
    <row r="141" spans="1:26" ht="16" x14ac:dyDescent="0.2">
      <c r="A141" s="7"/>
      <c r="B141" s="54"/>
      <c r="C141" s="54"/>
      <c r="D141" s="54"/>
      <c r="E141" s="54"/>
      <c r="F141" s="54"/>
      <c r="G141" s="54"/>
      <c r="H141" s="54"/>
      <c r="I141" s="54"/>
      <c r="J141" s="54"/>
      <c r="K141" s="54"/>
      <c r="L141" s="54"/>
      <c r="M141" s="54"/>
      <c r="N141" s="54"/>
      <c r="O141" s="54"/>
      <c r="P141" s="54"/>
      <c r="Q141" s="54"/>
      <c r="R141" s="54"/>
      <c r="S141" s="54"/>
      <c r="T141" s="54"/>
      <c r="U141" s="54"/>
      <c r="V141" s="54"/>
      <c r="W141" s="54"/>
      <c r="X141" s="7"/>
      <c r="Y141" s="7"/>
      <c r="Z141" s="7"/>
    </row>
    <row r="142" spans="1:26" ht="16" x14ac:dyDescent="0.2">
      <c r="A142" s="7"/>
      <c r="B142" s="54"/>
      <c r="C142" s="54"/>
      <c r="D142" s="54"/>
      <c r="E142" s="54"/>
      <c r="F142" s="54"/>
      <c r="G142" s="54"/>
      <c r="H142" s="54"/>
      <c r="I142" s="54"/>
      <c r="J142" s="54"/>
      <c r="K142" s="54"/>
      <c r="L142" s="54"/>
      <c r="M142" s="54"/>
      <c r="N142" s="54"/>
      <c r="O142" s="54"/>
      <c r="P142" s="54"/>
      <c r="Q142" s="54"/>
      <c r="R142" s="54"/>
      <c r="S142" s="54"/>
      <c r="T142" s="54"/>
      <c r="U142" s="54"/>
      <c r="V142" s="54"/>
      <c r="W142" s="54"/>
      <c r="X142" s="7"/>
      <c r="Y142" s="7"/>
      <c r="Z142" s="7"/>
    </row>
    <row r="143" spans="1:26" ht="16" x14ac:dyDescent="0.2">
      <c r="A143" s="7"/>
      <c r="B143" s="54"/>
      <c r="C143" s="54"/>
      <c r="D143" s="54"/>
      <c r="E143" s="54"/>
      <c r="F143" s="54"/>
      <c r="G143" s="54"/>
      <c r="H143" s="54"/>
      <c r="I143" s="54"/>
      <c r="J143" s="54"/>
      <c r="K143" s="54"/>
      <c r="L143" s="54"/>
      <c r="M143" s="54"/>
      <c r="N143" s="54"/>
      <c r="O143" s="54"/>
      <c r="P143" s="54"/>
      <c r="Q143" s="54"/>
      <c r="R143" s="54"/>
      <c r="S143" s="54"/>
      <c r="T143" s="54"/>
      <c r="U143" s="54"/>
      <c r="V143" s="54"/>
      <c r="W143" s="54"/>
      <c r="X143" s="7"/>
      <c r="Y143" s="7"/>
      <c r="Z143" s="7"/>
    </row>
    <row r="144" spans="1:26" ht="16" x14ac:dyDescent="0.2">
      <c r="A144" s="7"/>
      <c r="B144" s="54"/>
      <c r="C144" s="54"/>
      <c r="D144" s="54"/>
      <c r="E144" s="54"/>
      <c r="F144" s="54"/>
      <c r="G144" s="54"/>
      <c r="H144" s="54"/>
      <c r="I144" s="54"/>
      <c r="J144" s="54"/>
      <c r="K144" s="54"/>
      <c r="L144" s="54"/>
      <c r="M144" s="54"/>
      <c r="N144" s="54"/>
      <c r="O144" s="54"/>
      <c r="P144" s="54"/>
      <c r="Q144" s="54"/>
      <c r="R144" s="54"/>
      <c r="S144" s="54"/>
      <c r="T144" s="54"/>
      <c r="U144" s="54"/>
      <c r="V144" s="54"/>
      <c r="W144" s="54"/>
      <c r="X144" s="7"/>
      <c r="Y144" s="7"/>
      <c r="Z144" s="7"/>
    </row>
    <row r="145" spans="1:26" ht="16" x14ac:dyDescent="0.2">
      <c r="A145" s="7"/>
      <c r="B145" s="54"/>
      <c r="C145" s="54"/>
      <c r="D145" s="54"/>
      <c r="E145" s="54"/>
      <c r="F145" s="54"/>
      <c r="G145" s="54"/>
      <c r="H145" s="54"/>
      <c r="I145" s="54"/>
      <c r="J145" s="54"/>
      <c r="K145" s="54"/>
      <c r="L145" s="54"/>
      <c r="M145" s="54"/>
      <c r="N145" s="54"/>
      <c r="O145" s="54"/>
      <c r="P145" s="54"/>
      <c r="Q145" s="54"/>
      <c r="R145" s="54"/>
      <c r="S145" s="54"/>
      <c r="T145" s="54"/>
      <c r="U145" s="54"/>
      <c r="V145" s="54"/>
      <c r="W145" s="54"/>
      <c r="X145" s="7"/>
      <c r="Y145" s="7"/>
      <c r="Z145" s="7"/>
    </row>
    <row r="146" spans="1:26" ht="16" x14ac:dyDescent="0.2">
      <c r="A146" s="7"/>
      <c r="B146" s="54"/>
      <c r="C146" s="54"/>
      <c r="D146" s="54"/>
      <c r="E146" s="54"/>
      <c r="F146" s="54"/>
      <c r="G146" s="54"/>
      <c r="H146" s="54"/>
      <c r="I146" s="54"/>
      <c r="J146" s="54"/>
      <c r="K146" s="54"/>
      <c r="L146" s="54"/>
      <c r="M146" s="54"/>
      <c r="N146" s="54"/>
      <c r="O146" s="54"/>
      <c r="P146" s="54"/>
      <c r="Q146" s="54"/>
      <c r="R146" s="54"/>
      <c r="S146" s="54"/>
      <c r="T146" s="54"/>
      <c r="U146" s="54"/>
      <c r="V146" s="54"/>
      <c r="W146" s="54"/>
      <c r="X146" s="7"/>
      <c r="Y146" s="7"/>
      <c r="Z146" s="7"/>
    </row>
    <row r="147" spans="1:26" ht="16" x14ac:dyDescent="0.2">
      <c r="A147" s="7"/>
      <c r="B147" s="54"/>
      <c r="C147" s="54"/>
      <c r="D147" s="54"/>
      <c r="E147" s="54"/>
      <c r="F147" s="54"/>
      <c r="G147" s="54"/>
      <c r="H147" s="54"/>
      <c r="I147" s="54"/>
      <c r="J147" s="54"/>
      <c r="K147" s="54"/>
      <c r="L147" s="54"/>
      <c r="M147" s="54"/>
      <c r="N147" s="54"/>
      <c r="O147" s="54"/>
      <c r="P147" s="54"/>
      <c r="Q147" s="54"/>
      <c r="R147" s="54"/>
      <c r="S147" s="54"/>
      <c r="T147" s="54"/>
      <c r="U147" s="54"/>
      <c r="V147" s="54"/>
      <c r="W147" s="54"/>
      <c r="X147" s="7"/>
      <c r="Y147" s="7"/>
      <c r="Z147" s="7"/>
    </row>
    <row r="148" spans="1:26" ht="16" x14ac:dyDescent="0.2">
      <c r="A148" s="7"/>
      <c r="B148" s="54"/>
      <c r="C148" s="54"/>
      <c r="D148" s="54"/>
      <c r="E148" s="54"/>
      <c r="F148" s="54"/>
      <c r="G148" s="54"/>
      <c r="H148" s="54"/>
      <c r="I148" s="54"/>
      <c r="J148" s="54"/>
      <c r="K148" s="54"/>
      <c r="L148" s="54"/>
      <c r="M148" s="54"/>
      <c r="N148" s="54"/>
      <c r="O148" s="54"/>
      <c r="P148" s="54"/>
      <c r="Q148" s="54"/>
      <c r="R148" s="54"/>
      <c r="S148" s="54"/>
      <c r="T148" s="54"/>
      <c r="U148" s="54"/>
      <c r="V148" s="54"/>
      <c r="W148" s="54"/>
      <c r="X148" s="7"/>
      <c r="Y148" s="7"/>
      <c r="Z148" s="7"/>
    </row>
    <row r="149" spans="1:26" ht="16" x14ac:dyDescent="0.2">
      <c r="A149" s="7"/>
      <c r="B149" s="54"/>
      <c r="C149" s="54"/>
      <c r="D149" s="54"/>
      <c r="E149" s="54"/>
      <c r="F149" s="54"/>
      <c r="G149" s="54"/>
      <c r="H149" s="54"/>
      <c r="I149" s="54"/>
      <c r="J149" s="54"/>
      <c r="K149" s="54"/>
      <c r="L149" s="54"/>
      <c r="M149" s="54"/>
      <c r="N149" s="54"/>
      <c r="O149" s="54"/>
      <c r="P149" s="54"/>
      <c r="Q149" s="54"/>
      <c r="R149" s="54"/>
      <c r="S149" s="54"/>
      <c r="T149" s="54"/>
      <c r="U149" s="54"/>
      <c r="V149" s="54"/>
      <c r="W149" s="54"/>
      <c r="X149" s="7"/>
      <c r="Y149" s="7"/>
      <c r="Z149" s="7"/>
    </row>
    <row r="150" spans="1:26" ht="16" x14ac:dyDescent="0.2">
      <c r="A150" s="7"/>
      <c r="B150" s="54"/>
      <c r="C150" s="54"/>
      <c r="D150" s="54"/>
      <c r="E150" s="54"/>
      <c r="F150" s="54"/>
      <c r="G150" s="54"/>
      <c r="H150" s="54"/>
      <c r="I150" s="54"/>
      <c r="J150" s="54"/>
      <c r="K150" s="54"/>
      <c r="L150" s="54"/>
      <c r="M150" s="54"/>
      <c r="N150" s="54"/>
      <c r="O150" s="54"/>
      <c r="P150" s="54"/>
      <c r="Q150" s="54"/>
      <c r="R150" s="54"/>
      <c r="S150" s="54"/>
      <c r="T150" s="54"/>
      <c r="U150" s="54"/>
      <c r="V150" s="54"/>
      <c r="W150" s="54"/>
      <c r="X150" s="7"/>
      <c r="Y150" s="7"/>
      <c r="Z150" s="7"/>
    </row>
    <row r="151" spans="1:26" ht="16" x14ac:dyDescent="0.2">
      <c r="A151" s="7"/>
      <c r="B151" s="54"/>
      <c r="C151" s="54"/>
      <c r="D151" s="54"/>
      <c r="E151" s="54"/>
      <c r="F151" s="54"/>
      <c r="G151" s="54"/>
      <c r="H151" s="54"/>
      <c r="I151" s="54"/>
      <c r="J151" s="54"/>
      <c r="K151" s="54"/>
      <c r="L151" s="54"/>
      <c r="M151" s="54"/>
      <c r="N151" s="54"/>
      <c r="O151" s="54"/>
      <c r="P151" s="54"/>
      <c r="Q151" s="54"/>
      <c r="R151" s="54"/>
      <c r="S151" s="54"/>
      <c r="T151" s="54"/>
      <c r="U151" s="54"/>
      <c r="V151" s="54"/>
      <c r="W151" s="54"/>
      <c r="X151" s="7"/>
      <c r="Y151" s="7"/>
      <c r="Z151" s="7"/>
    </row>
    <row r="152" spans="1:26" ht="16" x14ac:dyDescent="0.2">
      <c r="A152" s="7"/>
      <c r="B152" s="54"/>
      <c r="C152" s="54"/>
      <c r="D152" s="54"/>
      <c r="E152" s="54"/>
      <c r="F152" s="54"/>
      <c r="G152" s="54"/>
      <c r="H152" s="54"/>
      <c r="I152" s="54"/>
      <c r="J152" s="54"/>
      <c r="K152" s="54"/>
      <c r="L152" s="54"/>
      <c r="M152" s="54"/>
      <c r="N152" s="54"/>
      <c r="O152" s="54"/>
      <c r="P152" s="54"/>
      <c r="Q152" s="54"/>
      <c r="R152" s="54"/>
      <c r="S152" s="54"/>
      <c r="T152" s="54"/>
      <c r="U152" s="54"/>
      <c r="V152" s="54"/>
      <c r="W152" s="54"/>
      <c r="X152" s="7"/>
      <c r="Y152" s="7"/>
      <c r="Z152" s="7"/>
    </row>
    <row r="153" spans="1:26" ht="16" x14ac:dyDescent="0.2">
      <c r="A153" s="7"/>
      <c r="B153" s="54"/>
      <c r="C153" s="54"/>
      <c r="D153" s="54"/>
      <c r="E153" s="54"/>
      <c r="F153" s="54"/>
      <c r="G153" s="54"/>
      <c r="H153" s="54"/>
      <c r="I153" s="54"/>
      <c r="J153" s="54"/>
      <c r="K153" s="54"/>
      <c r="L153" s="54"/>
      <c r="M153" s="54"/>
      <c r="N153" s="54"/>
      <c r="O153" s="54"/>
      <c r="P153" s="54"/>
      <c r="Q153" s="54"/>
      <c r="R153" s="54"/>
      <c r="S153" s="54"/>
      <c r="T153" s="54"/>
      <c r="U153" s="54"/>
      <c r="V153" s="54"/>
      <c r="W153" s="54"/>
      <c r="X153" s="7"/>
      <c r="Y153" s="7"/>
      <c r="Z153" s="7"/>
    </row>
    <row r="154" spans="1:26" ht="16" x14ac:dyDescent="0.2">
      <c r="A154" s="7"/>
      <c r="B154" s="54"/>
      <c r="C154" s="54"/>
      <c r="D154" s="54"/>
      <c r="E154" s="54"/>
      <c r="F154" s="54"/>
      <c r="G154" s="54"/>
      <c r="H154" s="54"/>
      <c r="I154" s="54"/>
      <c r="J154" s="54"/>
      <c r="K154" s="54"/>
      <c r="L154" s="54"/>
      <c r="M154" s="54"/>
      <c r="N154" s="54"/>
      <c r="O154" s="54"/>
      <c r="P154" s="54"/>
      <c r="Q154" s="54"/>
      <c r="R154" s="54"/>
      <c r="S154" s="54"/>
      <c r="T154" s="54"/>
      <c r="U154" s="54"/>
      <c r="V154" s="54"/>
      <c r="W154" s="54"/>
      <c r="X154" s="7"/>
      <c r="Y154" s="7"/>
      <c r="Z154" s="7"/>
    </row>
    <row r="155" spans="1:26" ht="16" x14ac:dyDescent="0.2">
      <c r="A155" s="7"/>
      <c r="B155" s="54"/>
      <c r="C155" s="54"/>
      <c r="D155" s="54"/>
      <c r="E155" s="54"/>
      <c r="F155" s="54"/>
      <c r="G155" s="54"/>
      <c r="H155" s="54"/>
      <c r="I155" s="54"/>
      <c r="J155" s="54"/>
      <c r="K155" s="54"/>
      <c r="L155" s="54"/>
      <c r="M155" s="54"/>
      <c r="N155" s="54"/>
      <c r="O155" s="54"/>
      <c r="P155" s="54"/>
      <c r="Q155" s="54"/>
      <c r="R155" s="54"/>
      <c r="S155" s="54"/>
      <c r="T155" s="54"/>
      <c r="U155" s="54"/>
      <c r="V155" s="54"/>
      <c r="W155" s="54"/>
      <c r="X155" s="7"/>
      <c r="Y155" s="7"/>
      <c r="Z155" s="7"/>
    </row>
    <row r="156" spans="1:26" ht="16" x14ac:dyDescent="0.2">
      <c r="A156" s="7"/>
      <c r="B156" s="54"/>
      <c r="C156" s="54"/>
      <c r="D156" s="54"/>
      <c r="E156" s="54"/>
      <c r="F156" s="54"/>
      <c r="G156" s="54"/>
      <c r="H156" s="54"/>
      <c r="I156" s="54"/>
      <c r="J156" s="54"/>
      <c r="K156" s="54"/>
      <c r="L156" s="54"/>
      <c r="M156" s="54"/>
      <c r="N156" s="54"/>
      <c r="O156" s="54"/>
      <c r="P156" s="54"/>
      <c r="Q156" s="54"/>
      <c r="R156" s="54"/>
      <c r="S156" s="54"/>
      <c r="T156" s="54"/>
      <c r="U156" s="54"/>
      <c r="V156" s="54"/>
      <c r="W156" s="54"/>
      <c r="X156" s="7"/>
      <c r="Y156" s="7"/>
      <c r="Z156" s="7"/>
    </row>
    <row r="157" spans="1:26" ht="16" x14ac:dyDescent="0.2">
      <c r="A157" s="7"/>
      <c r="B157" s="54"/>
      <c r="C157" s="54"/>
      <c r="D157" s="54"/>
      <c r="E157" s="54"/>
      <c r="F157" s="54"/>
      <c r="G157" s="54"/>
      <c r="H157" s="54"/>
      <c r="I157" s="54"/>
      <c r="J157" s="54"/>
      <c r="K157" s="54"/>
      <c r="L157" s="54"/>
      <c r="M157" s="54"/>
      <c r="N157" s="54"/>
      <c r="O157" s="54"/>
      <c r="P157" s="54"/>
      <c r="Q157" s="54"/>
      <c r="R157" s="54"/>
      <c r="S157" s="54"/>
      <c r="T157" s="54"/>
      <c r="U157" s="54"/>
      <c r="V157" s="54"/>
      <c r="W157" s="54"/>
      <c r="X157" s="7"/>
      <c r="Y157" s="7"/>
      <c r="Z157" s="7"/>
    </row>
    <row r="158" spans="1:26" ht="16" x14ac:dyDescent="0.2">
      <c r="A158" s="7"/>
      <c r="B158" s="54"/>
      <c r="C158" s="54"/>
      <c r="D158" s="54"/>
      <c r="E158" s="54"/>
      <c r="F158" s="54"/>
      <c r="G158" s="54"/>
      <c r="H158" s="54"/>
      <c r="I158" s="54"/>
      <c r="J158" s="54"/>
      <c r="K158" s="54"/>
      <c r="L158" s="54"/>
      <c r="M158" s="54"/>
      <c r="N158" s="54"/>
      <c r="O158" s="54"/>
      <c r="P158" s="54"/>
      <c r="Q158" s="54"/>
      <c r="R158" s="54"/>
      <c r="S158" s="54"/>
      <c r="T158" s="54"/>
      <c r="U158" s="54"/>
      <c r="V158" s="54"/>
      <c r="W158" s="54"/>
      <c r="X158" s="7"/>
      <c r="Y158" s="7"/>
      <c r="Z158" s="7"/>
    </row>
    <row r="159" spans="1:26" ht="16" x14ac:dyDescent="0.2">
      <c r="A159" s="7"/>
      <c r="B159" s="54"/>
      <c r="C159" s="54"/>
      <c r="D159" s="54"/>
      <c r="E159" s="54"/>
      <c r="F159" s="54"/>
      <c r="G159" s="54"/>
      <c r="H159" s="54"/>
      <c r="I159" s="54"/>
      <c r="J159" s="54"/>
      <c r="K159" s="54"/>
      <c r="L159" s="54"/>
      <c r="M159" s="54"/>
      <c r="N159" s="54"/>
      <c r="O159" s="54"/>
      <c r="P159" s="54"/>
      <c r="Q159" s="54"/>
      <c r="R159" s="54"/>
      <c r="S159" s="54"/>
      <c r="T159" s="54"/>
      <c r="U159" s="54"/>
      <c r="V159" s="54"/>
      <c r="W159" s="54"/>
      <c r="X159" s="7"/>
      <c r="Y159" s="7"/>
      <c r="Z159" s="7"/>
    </row>
    <row r="160" spans="1:26" ht="16" x14ac:dyDescent="0.2">
      <c r="A160" s="7"/>
      <c r="B160" s="54"/>
      <c r="C160" s="54"/>
      <c r="D160" s="54"/>
      <c r="E160" s="54"/>
      <c r="F160" s="54"/>
      <c r="G160" s="54"/>
      <c r="H160" s="54"/>
      <c r="I160" s="54"/>
      <c r="J160" s="54"/>
      <c r="K160" s="54"/>
      <c r="L160" s="54"/>
      <c r="M160" s="54"/>
      <c r="N160" s="54"/>
      <c r="O160" s="54"/>
      <c r="P160" s="54"/>
      <c r="Q160" s="54"/>
      <c r="R160" s="54"/>
      <c r="S160" s="54"/>
      <c r="T160" s="54"/>
      <c r="U160" s="54"/>
      <c r="V160" s="54"/>
      <c r="W160" s="54"/>
      <c r="X160" s="7"/>
      <c r="Y160" s="7"/>
      <c r="Z160" s="7"/>
    </row>
    <row r="161" spans="1:26" ht="16" x14ac:dyDescent="0.2">
      <c r="A161" s="7"/>
      <c r="B161" s="54"/>
      <c r="C161" s="54"/>
      <c r="D161" s="54"/>
      <c r="E161" s="54"/>
      <c r="F161" s="54"/>
      <c r="G161" s="54"/>
      <c r="H161" s="54"/>
      <c r="I161" s="54"/>
      <c r="J161" s="54"/>
      <c r="K161" s="54"/>
      <c r="L161" s="54"/>
      <c r="M161" s="54"/>
      <c r="N161" s="54"/>
      <c r="O161" s="54"/>
      <c r="P161" s="54"/>
      <c r="Q161" s="54"/>
      <c r="R161" s="54"/>
      <c r="S161" s="54"/>
      <c r="T161" s="54"/>
      <c r="U161" s="54"/>
      <c r="V161" s="54"/>
      <c r="W161" s="54"/>
      <c r="X161" s="7"/>
      <c r="Y161" s="7"/>
      <c r="Z161" s="7"/>
    </row>
    <row r="162" spans="1:26" ht="16" x14ac:dyDescent="0.2">
      <c r="A162" s="7"/>
      <c r="B162" s="54"/>
      <c r="C162" s="54"/>
      <c r="D162" s="54"/>
      <c r="E162" s="54"/>
      <c r="F162" s="54"/>
      <c r="G162" s="54"/>
      <c r="H162" s="54"/>
      <c r="I162" s="54"/>
      <c r="J162" s="54"/>
      <c r="K162" s="54"/>
      <c r="L162" s="54"/>
      <c r="M162" s="54"/>
      <c r="N162" s="54"/>
      <c r="O162" s="54"/>
      <c r="P162" s="54"/>
      <c r="Q162" s="54"/>
      <c r="R162" s="54"/>
      <c r="S162" s="54"/>
      <c r="T162" s="54"/>
      <c r="U162" s="54"/>
      <c r="V162" s="54"/>
      <c r="W162" s="54"/>
      <c r="X162" s="7"/>
      <c r="Y162" s="7"/>
      <c r="Z162" s="7"/>
    </row>
    <row r="163" spans="1:26" ht="16" x14ac:dyDescent="0.2">
      <c r="A163" s="7"/>
      <c r="B163" s="54"/>
      <c r="C163" s="54"/>
      <c r="D163" s="54"/>
      <c r="E163" s="54"/>
      <c r="F163" s="54"/>
      <c r="G163" s="54"/>
      <c r="H163" s="54"/>
      <c r="I163" s="54"/>
      <c r="J163" s="54"/>
      <c r="K163" s="54"/>
      <c r="L163" s="54"/>
      <c r="M163" s="54"/>
      <c r="N163" s="54"/>
      <c r="O163" s="54"/>
      <c r="P163" s="54"/>
      <c r="Q163" s="54"/>
      <c r="R163" s="54"/>
      <c r="S163" s="54"/>
      <c r="T163" s="54"/>
      <c r="U163" s="54"/>
      <c r="V163" s="54"/>
      <c r="W163" s="54"/>
      <c r="X163" s="7"/>
      <c r="Y163" s="7"/>
      <c r="Z163" s="7"/>
    </row>
    <row r="164" spans="1:26" ht="16" x14ac:dyDescent="0.2">
      <c r="A164" s="7"/>
      <c r="B164" s="54"/>
      <c r="C164" s="54"/>
      <c r="D164" s="54"/>
      <c r="E164" s="54"/>
      <c r="F164" s="54"/>
      <c r="G164" s="54"/>
      <c r="H164" s="54"/>
      <c r="I164" s="54"/>
      <c r="J164" s="54"/>
      <c r="K164" s="54"/>
      <c r="L164" s="54"/>
      <c r="M164" s="54"/>
      <c r="N164" s="54"/>
      <c r="O164" s="54"/>
      <c r="P164" s="54"/>
      <c r="Q164" s="54"/>
      <c r="R164" s="54"/>
      <c r="S164" s="54"/>
      <c r="T164" s="54"/>
      <c r="U164" s="54"/>
      <c r="V164" s="54"/>
      <c r="W164" s="54"/>
      <c r="X164" s="7"/>
      <c r="Y164" s="7"/>
      <c r="Z164" s="7"/>
    </row>
    <row r="165" spans="1:26" ht="16" x14ac:dyDescent="0.2">
      <c r="A165" s="7"/>
      <c r="B165" s="54"/>
      <c r="C165" s="54"/>
      <c r="D165" s="54"/>
      <c r="E165" s="54"/>
      <c r="F165" s="54"/>
      <c r="G165" s="54"/>
      <c r="H165" s="54"/>
      <c r="I165" s="54"/>
      <c r="J165" s="54"/>
      <c r="K165" s="54"/>
      <c r="L165" s="54"/>
      <c r="M165" s="54"/>
      <c r="N165" s="54"/>
      <c r="O165" s="54"/>
      <c r="P165" s="54"/>
      <c r="Q165" s="54"/>
      <c r="R165" s="54"/>
      <c r="S165" s="54"/>
      <c r="T165" s="54"/>
      <c r="U165" s="54"/>
      <c r="V165" s="54"/>
      <c r="W165" s="54"/>
      <c r="X165" s="7"/>
      <c r="Y165" s="7"/>
      <c r="Z165" s="7"/>
    </row>
    <row r="166" spans="1:26" ht="16" x14ac:dyDescent="0.2">
      <c r="A166" s="7"/>
      <c r="B166" s="54"/>
      <c r="C166" s="54"/>
      <c r="D166" s="54"/>
      <c r="E166" s="54"/>
      <c r="F166" s="54"/>
      <c r="G166" s="54"/>
      <c r="H166" s="54"/>
      <c r="I166" s="54"/>
      <c r="J166" s="54"/>
      <c r="K166" s="54"/>
      <c r="L166" s="54"/>
      <c r="M166" s="54"/>
      <c r="N166" s="54"/>
      <c r="O166" s="54"/>
      <c r="P166" s="54"/>
      <c r="Q166" s="54"/>
      <c r="R166" s="54"/>
      <c r="S166" s="54"/>
      <c r="T166" s="54"/>
      <c r="U166" s="54"/>
      <c r="V166" s="54"/>
      <c r="W166" s="54"/>
      <c r="X166" s="7"/>
      <c r="Y166" s="7"/>
      <c r="Z166" s="7"/>
    </row>
    <row r="167" spans="1:26" ht="16" x14ac:dyDescent="0.2">
      <c r="A167" s="7"/>
      <c r="B167" s="54"/>
      <c r="C167" s="54"/>
      <c r="D167" s="54"/>
      <c r="E167" s="54"/>
      <c r="F167" s="54"/>
      <c r="G167" s="54"/>
      <c r="H167" s="54"/>
      <c r="I167" s="54"/>
      <c r="J167" s="54"/>
      <c r="K167" s="54"/>
      <c r="L167" s="54"/>
      <c r="M167" s="54"/>
      <c r="N167" s="54"/>
      <c r="O167" s="54"/>
      <c r="P167" s="54"/>
      <c r="Q167" s="54"/>
      <c r="R167" s="54"/>
      <c r="S167" s="54"/>
      <c r="T167" s="54"/>
      <c r="U167" s="54"/>
      <c r="V167" s="54"/>
      <c r="W167" s="54"/>
      <c r="X167" s="7"/>
      <c r="Y167" s="7"/>
      <c r="Z167" s="7"/>
    </row>
    <row r="168" spans="1:26" ht="16" x14ac:dyDescent="0.2">
      <c r="A168" s="7"/>
      <c r="B168" s="54"/>
      <c r="C168" s="54"/>
      <c r="D168" s="54"/>
      <c r="E168" s="54"/>
      <c r="F168" s="54"/>
      <c r="G168" s="54"/>
      <c r="H168" s="54"/>
      <c r="I168" s="54"/>
      <c r="J168" s="54"/>
      <c r="K168" s="54"/>
      <c r="L168" s="54"/>
      <c r="M168" s="54"/>
      <c r="N168" s="54"/>
      <c r="O168" s="54"/>
      <c r="P168" s="54"/>
      <c r="Q168" s="54"/>
      <c r="R168" s="54"/>
      <c r="S168" s="54"/>
      <c r="T168" s="54"/>
      <c r="U168" s="54"/>
      <c r="V168" s="54"/>
      <c r="W168" s="54"/>
      <c r="X168" s="7"/>
      <c r="Y168" s="7"/>
      <c r="Z168" s="7"/>
    </row>
    <row r="169" spans="1:26" ht="16" x14ac:dyDescent="0.2">
      <c r="A169" s="7"/>
      <c r="B169" s="54"/>
      <c r="C169" s="54"/>
      <c r="D169" s="54"/>
      <c r="E169" s="54"/>
      <c r="F169" s="54"/>
      <c r="G169" s="54"/>
      <c r="H169" s="54"/>
      <c r="I169" s="54"/>
      <c r="J169" s="54"/>
      <c r="K169" s="54"/>
      <c r="L169" s="54"/>
      <c r="M169" s="54"/>
      <c r="N169" s="54"/>
      <c r="O169" s="54"/>
      <c r="P169" s="54"/>
      <c r="Q169" s="54"/>
      <c r="R169" s="54"/>
      <c r="S169" s="54"/>
      <c r="T169" s="54"/>
      <c r="U169" s="54"/>
      <c r="V169" s="54"/>
      <c r="W169" s="54"/>
      <c r="X169" s="7"/>
      <c r="Y169" s="7"/>
      <c r="Z169" s="7"/>
    </row>
    <row r="170" spans="1:26" ht="16" x14ac:dyDescent="0.2">
      <c r="A170" s="7"/>
      <c r="B170" s="54"/>
      <c r="C170" s="54"/>
      <c r="D170" s="54"/>
      <c r="E170" s="54"/>
      <c r="F170" s="54"/>
      <c r="G170" s="54"/>
      <c r="H170" s="54"/>
      <c r="I170" s="54"/>
      <c r="J170" s="54"/>
      <c r="K170" s="54"/>
      <c r="L170" s="54"/>
      <c r="M170" s="54"/>
      <c r="N170" s="54"/>
      <c r="O170" s="54"/>
      <c r="P170" s="54"/>
      <c r="Q170" s="54"/>
      <c r="R170" s="54"/>
      <c r="S170" s="54"/>
      <c r="T170" s="54"/>
      <c r="U170" s="54"/>
      <c r="V170" s="54"/>
      <c r="W170" s="54"/>
      <c r="X170" s="7"/>
      <c r="Y170" s="7"/>
      <c r="Z170" s="7"/>
    </row>
    <row r="171" spans="1:26" ht="16" x14ac:dyDescent="0.2">
      <c r="A171" s="7"/>
      <c r="B171" s="54"/>
      <c r="C171" s="54"/>
      <c r="D171" s="54"/>
      <c r="E171" s="54"/>
      <c r="F171" s="54"/>
      <c r="G171" s="54"/>
      <c r="H171" s="54"/>
      <c r="I171" s="54"/>
      <c r="J171" s="54"/>
      <c r="K171" s="54"/>
      <c r="L171" s="54"/>
      <c r="M171" s="54"/>
      <c r="N171" s="54"/>
      <c r="O171" s="54"/>
      <c r="P171" s="54"/>
      <c r="Q171" s="54"/>
      <c r="R171" s="54"/>
      <c r="S171" s="54"/>
      <c r="T171" s="54"/>
      <c r="U171" s="54"/>
      <c r="V171" s="54"/>
      <c r="W171" s="54"/>
      <c r="X171" s="7"/>
      <c r="Y171" s="7"/>
      <c r="Z171" s="7"/>
    </row>
    <row r="172" spans="1:26" ht="16" x14ac:dyDescent="0.2">
      <c r="A172" s="7"/>
      <c r="B172" s="54"/>
      <c r="C172" s="54"/>
      <c r="D172" s="54"/>
      <c r="E172" s="54"/>
      <c r="F172" s="54"/>
      <c r="G172" s="54"/>
      <c r="H172" s="54"/>
      <c r="I172" s="54"/>
      <c r="J172" s="54"/>
      <c r="K172" s="54"/>
      <c r="L172" s="54"/>
      <c r="M172" s="54"/>
      <c r="N172" s="54"/>
      <c r="O172" s="54"/>
      <c r="P172" s="54"/>
      <c r="Q172" s="54"/>
      <c r="R172" s="54"/>
      <c r="S172" s="54"/>
      <c r="T172" s="54"/>
      <c r="U172" s="54"/>
      <c r="V172" s="54"/>
      <c r="W172" s="54"/>
      <c r="X172" s="7"/>
      <c r="Y172" s="7"/>
      <c r="Z172" s="7"/>
    </row>
    <row r="173" spans="1:26" ht="16" x14ac:dyDescent="0.2">
      <c r="A173" s="7"/>
      <c r="B173" s="54"/>
      <c r="C173" s="54"/>
      <c r="D173" s="54"/>
      <c r="E173" s="54"/>
      <c r="F173" s="54"/>
      <c r="G173" s="54"/>
      <c r="H173" s="54"/>
      <c r="I173" s="54"/>
      <c r="J173" s="54"/>
      <c r="K173" s="54"/>
      <c r="L173" s="54"/>
      <c r="M173" s="54"/>
      <c r="N173" s="54"/>
      <c r="O173" s="54"/>
      <c r="P173" s="54"/>
      <c r="Q173" s="54"/>
      <c r="R173" s="54"/>
      <c r="S173" s="54"/>
      <c r="T173" s="54"/>
      <c r="U173" s="54"/>
      <c r="V173" s="54"/>
      <c r="W173" s="54"/>
      <c r="X173" s="7"/>
      <c r="Y173" s="7"/>
      <c r="Z173" s="7"/>
    </row>
    <row r="174" spans="1:26" ht="16" x14ac:dyDescent="0.2">
      <c r="A174" s="7"/>
      <c r="B174" s="54"/>
      <c r="C174" s="54"/>
      <c r="D174" s="54"/>
      <c r="E174" s="54"/>
      <c r="F174" s="54"/>
      <c r="G174" s="54"/>
      <c r="H174" s="54"/>
      <c r="I174" s="54"/>
      <c r="J174" s="54"/>
      <c r="K174" s="54"/>
      <c r="L174" s="54"/>
      <c r="M174" s="54"/>
      <c r="N174" s="54"/>
      <c r="O174" s="54"/>
      <c r="P174" s="54"/>
      <c r="Q174" s="54"/>
      <c r="R174" s="54"/>
      <c r="S174" s="54"/>
      <c r="T174" s="54"/>
      <c r="U174" s="54"/>
      <c r="V174" s="54"/>
      <c r="W174" s="54"/>
      <c r="X174" s="7"/>
      <c r="Y174" s="7"/>
      <c r="Z174" s="7"/>
    </row>
    <row r="175" spans="1:26" ht="16" x14ac:dyDescent="0.2">
      <c r="A175" s="7"/>
      <c r="B175" s="54"/>
      <c r="C175" s="54"/>
      <c r="D175" s="54"/>
      <c r="E175" s="54"/>
      <c r="F175" s="54"/>
      <c r="G175" s="54"/>
      <c r="H175" s="54"/>
      <c r="I175" s="54"/>
      <c r="J175" s="54"/>
      <c r="K175" s="54"/>
      <c r="L175" s="54"/>
      <c r="M175" s="54"/>
      <c r="N175" s="54"/>
      <c r="O175" s="54"/>
      <c r="P175" s="54"/>
      <c r="Q175" s="54"/>
      <c r="R175" s="54"/>
      <c r="S175" s="54"/>
      <c r="T175" s="54"/>
      <c r="U175" s="54"/>
      <c r="V175" s="54"/>
      <c r="W175" s="54"/>
      <c r="X175" s="7"/>
      <c r="Y175" s="7"/>
      <c r="Z175" s="7"/>
    </row>
    <row r="176" spans="1:26" ht="16" x14ac:dyDescent="0.2">
      <c r="A176" s="7"/>
      <c r="B176" s="54"/>
      <c r="C176" s="54"/>
      <c r="D176" s="54"/>
      <c r="E176" s="54"/>
      <c r="F176" s="54"/>
      <c r="G176" s="54"/>
      <c r="H176" s="54"/>
      <c r="I176" s="54"/>
      <c r="J176" s="54"/>
      <c r="K176" s="54"/>
      <c r="L176" s="54"/>
      <c r="M176" s="54"/>
      <c r="N176" s="54"/>
      <c r="O176" s="54"/>
      <c r="P176" s="54"/>
      <c r="Q176" s="54"/>
      <c r="R176" s="54"/>
      <c r="S176" s="54"/>
      <c r="T176" s="54"/>
      <c r="U176" s="54"/>
      <c r="V176" s="54"/>
      <c r="W176" s="54"/>
      <c r="X176" s="7"/>
      <c r="Y176" s="7"/>
      <c r="Z176" s="7"/>
    </row>
    <row r="177" spans="1:26" ht="16" x14ac:dyDescent="0.2">
      <c r="A177" s="7"/>
      <c r="B177" s="54"/>
      <c r="C177" s="54"/>
      <c r="D177" s="54"/>
      <c r="E177" s="54"/>
      <c r="F177" s="54"/>
      <c r="G177" s="54"/>
      <c r="H177" s="54"/>
      <c r="I177" s="54"/>
      <c r="J177" s="54"/>
      <c r="K177" s="54"/>
      <c r="L177" s="54"/>
      <c r="M177" s="54"/>
      <c r="N177" s="54"/>
      <c r="O177" s="54"/>
      <c r="P177" s="54"/>
      <c r="Q177" s="54"/>
      <c r="R177" s="54"/>
      <c r="S177" s="54"/>
      <c r="T177" s="54"/>
      <c r="U177" s="54"/>
      <c r="V177" s="54"/>
      <c r="W177" s="54"/>
      <c r="X177" s="7"/>
      <c r="Y177" s="7"/>
      <c r="Z177" s="7"/>
    </row>
    <row r="178" spans="1:26" ht="16" x14ac:dyDescent="0.2">
      <c r="A178" s="7"/>
      <c r="B178" s="54"/>
      <c r="C178" s="54"/>
      <c r="D178" s="54"/>
      <c r="E178" s="54"/>
      <c r="F178" s="54"/>
      <c r="G178" s="54"/>
      <c r="H178" s="54"/>
      <c r="I178" s="54"/>
      <c r="J178" s="54"/>
      <c r="K178" s="54"/>
      <c r="L178" s="54"/>
      <c r="M178" s="54"/>
      <c r="N178" s="54"/>
      <c r="O178" s="54"/>
      <c r="P178" s="54"/>
      <c r="Q178" s="54"/>
      <c r="R178" s="54"/>
      <c r="S178" s="54"/>
      <c r="T178" s="54"/>
      <c r="U178" s="54"/>
      <c r="V178" s="54"/>
      <c r="W178" s="54"/>
      <c r="X178" s="7"/>
      <c r="Y178" s="7"/>
      <c r="Z178" s="7"/>
    </row>
    <row r="179" spans="1:26" ht="16" x14ac:dyDescent="0.2">
      <c r="A179" s="7"/>
      <c r="B179" s="54"/>
      <c r="C179" s="54"/>
      <c r="D179" s="54"/>
      <c r="E179" s="54"/>
      <c r="F179" s="54"/>
      <c r="G179" s="54"/>
      <c r="H179" s="54"/>
      <c r="I179" s="54"/>
      <c r="J179" s="54"/>
      <c r="K179" s="54"/>
      <c r="L179" s="54"/>
      <c r="M179" s="54"/>
      <c r="N179" s="54"/>
      <c r="O179" s="54"/>
      <c r="P179" s="54"/>
      <c r="Q179" s="54"/>
      <c r="R179" s="54"/>
      <c r="S179" s="54"/>
      <c r="T179" s="54"/>
      <c r="U179" s="54"/>
      <c r="V179" s="54"/>
      <c r="W179" s="54"/>
      <c r="X179" s="7"/>
      <c r="Y179" s="7"/>
      <c r="Z179" s="7"/>
    </row>
    <row r="180" spans="1:26" ht="16" x14ac:dyDescent="0.2">
      <c r="A180" s="7"/>
      <c r="B180" s="54"/>
      <c r="C180" s="54"/>
      <c r="D180" s="54"/>
      <c r="E180" s="54"/>
      <c r="F180" s="54"/>
      <c r="G180" s="54"/>
      <c r="H180" s="54"/>
      <c r="I180" s="54"/>
      <c r="J180" s="54"/>
      <c r="K180" s="54"/>
      <c r="L180" s="54"/>
      <c r="M180" s="54"/>
      <c r="N180" s="54"/>
      <c r="O180" s="54"/>
      <c r="P180" s="54"/>
      <c r="Q180" s="54"/>
      <c r="R180" s="54"/>
      <c r="S180" s="54"/>
      <c r="T180" s="54"/>
      <c r="U180" s="54"/>
      <c r="V180" s="54"/>
      <c r="W180" s="54"/>
      <c r="X180" s="7"/>
      <c r="Y180" s="7"/>
      <c r="Z180" s="7"/>
    </row>
    <row r="181" spans="1:26" ht="16" x14ac:dyDescent="0.2">
      <c r="A181" s="7"/>
      <c r="B181" s="54"/>
      <c r="C181" s="54"/>
      <c r="D181" s="54"/>
      <c r="E181" s="54"/>
      <c r="F181" s="54"/>
      <c r="G181" s="54"/>
      <c r="H181" s="54"/>
      <c r="I181" s="54"/>
      <c r="J181" s="54"/>
      <c r="K181" s="54"/>
      <c r="L181" s="54"/>
      <c r="M181" s="54"/>
      <c r="N181" s="54"/>
      <c r="O181" s="54"/>
      <c r="P181" s="54"/>
      <c r="Q181" s="54"/>
      <c r="R181" s="54"/>
      <c r="S181" s="54"/>
      <c r="T181" s="54"/>
      <c r="U181" s="54"/>
      <c r="V181" s="54"/>
      <c r="W181" s="54"/>
      <c r="X181" s="7"/>
      <c r="Y181" s="7"/>
      <c r="Z181" s="7"/>
    </row>
    <row r="182" spans="1:26" ht="16" x14ac:dyDescent="0.2">
      <c r="A182" s="7"/>
      <c r="B182" s="54"/>
      <c r="C182" s="54"/>
      <c r="D182" s="54"/>
      <c r="E182" s="54"/>
      <c r="F182" s="54"/>
      <c r="G182" s="54"/>
      <c r="H182" s="54"/>
      <c r="I182" s="54"/>
      <c r="J182" s="54"/>
      <c r="K182" s="54"/>
      <c r="L182" s="54"/>
      <c r="M182" s="54"/>
      <c r="N182" s="54"/>
      <c r="O182" s="54"/>
      <c r="P182" s="54"/>
      <c r="Q182" s="54"/>
      <c r="R182" s="54"/>
      <c r="S182" s="54"/>
      <c r="T182" s="54"/>
      <c r="U182" s="54"/>
      <c r="V182" s="54"/>
      <c r="W182" s="54"/>
      <c r="X182" s="7"/>
      <c r="Y182" s="7"/>
      <c r="Z182" s="7"/>
    </row>
    <row r="183" spans="1:26" ht="16" x14ac:dyDescent="0.2">
      <c r="A183" s="7"/>
      <c r="B183" s="54"/>
      <c r="C183" s="54"/>
      <c r="D183" s="54"/>
      <c r="E183" s="54"/>
      <c r="F183" s="54"/>
      <c r="G183" s="54"/>
      <c r="H183" s="54"/>
      <c r="I183" s="54"/>
      <c r="J183" s="54"/>
      <c r="K183" s="54"/>
      <c r="L183" s="54"/>
      <c r="M183" s="54"/>
      <c r="N183" s="54"/>
      <c r="O183" s="54"/>
      <c r="P183" s="54"/>
      <c r="Q183" s="54"/>
      <c r="R183" s="54"/>
      <c r="S183" s="54"/>
      <c r="T183" s="54"/>
      <c r="U183" s="54"/>
      <c r="V183" s="54"/>
      <c r="W183" s="54"/>
      <c r="X183" s="7"/>
      <c r="Y183" s="7"/>
      <c r="Z183" s="7"/>
    </row>
    <row r="184" spans="1:26" ht="16" x14ac:dyDescent="0.2">
      <c r="A184" s="7"/>
      <c r="B184" s="54"/>
      <c r="C184" s="54"/>
      <c r="D184" s="54"/>
      <c r="E184" s="54"/>
      <c r="F184" s="54"/>
      <c r="G184" s="54"/>
      <c r="H184" s="54"/>
      <c r="I184" s="54"/>
      <c r="J184" s="54"/>
      <c r="K184" s="54"/>
      <c r="L184" s="54"/>
      <c r="M184" s="54"/>
      <c r="N184" s="54"/>
      <c r="O184" s="54"/>
      <c r="P184" s="54"/>
      <c r="Q184" s="54"/>
      <c r="R184" s="54"/>
      <c r="S184" s="54"/>
      <c r="T184" s="54"/>
      <c r="U184" s="54"/>
      <c r="V184" s="54"/>
      <c r="W184" s="54"/>
      <c r="X184" s="7"/>
      <c r="Y184" s="7"/>
      <c r="Z184" s="7"/>
    </row>
    <row r="185" spans="1:26" ht="16" x14ac:dyDescent="0.2">
      <c r="A185" s="7"/>
      <c r="B185" s="54"/>
      <c r="C185" s="54"/>
      <c r="D185" s="54"/>
      <c r="E185" s="54"/>
      <c r="F185" s="54"/>
      <c r="G185" s="54"/>
      <c r="H185" s="54"/>
      <c r="I185" s="54"/>
      <c r="J185" s="54"/>
      <c r="K185" s="54"/>
      <c r="L185" s="54"/>
      <c r="M185" s="54"/>
      <c r="N185" s="54"/>
      <c r="O185" s="54"/>
      <c r="P185" s="54"/>
      <c r="Q185" s="54"/>
      <c r="R185" s="54"/>
      <c r="S185" s="54"/>
      <c r="T185" s="54"/>
      <c r="U185" s="54"/>
      <c r="V185" s="54"/>
      <c r="W185" s="54"/>
      <c r="X185" s="7"/>
      <c r="Y185" s="7"/>
      <c r="Z185" s="7"/>
    </row>
    <row r="186" spans="1:26" ht="16" x14ac:dyDescent="0.2">
      <c r="A186" s="7"/>
      <c r="B186" s="54"/>
      <c r="C186" s="54"/>
      <c r="D186" s="54"/>
      <c r="E186" s="54"/>
      <c r="F186" s="54"/>
      <c r="G186" s="54"/>
      <c r="H186" s="54"/>
      <c r="I186" s="54"/>
      <c r="J186" s="54"/>
      <c r="K186" s="54"/>
      <c r="L186" s="54"/>
      <c r="M186" s="54"/>
      <c r="N186" s="54"/>
      <c r="O186" s="54"/>
      <c r="P186" s="54"/>
      <c r="Q186" s="54"/>
      <c r="R186" s="54"/>
      <c r="S186" s="54"/>
      <c r="T186" s="54"/>
      <c r="U186" s="54"/>
      <c r="V186" s="54"/>
      <c r="W186" s="54"/>
      <c r="X186" s="7"/>
      <c r="Y186" s="7"/>
      <c r="Z186" s="7"/>
    </row>
    <row r="187" spans="1:26" ht="16" x14ac:dyDescent="0.2">
      <c r="A187" s="7"/>
      <c r="B187" s="54"/>
      <c r="C187" s="54"/>
      <c r="D187" s="54"/>
      <c r="E187" s="54"/>
      <c r="F187" s="54"/>
      <c r="G187" s="54"/>
      <c r="H187" s="54"/>
      <c r="I187" s="54"/>
      <c r="J187" s="54"/>
      <c r="K187" s="54"/>
      <c r="L187" s="54"/>
      <c r="M187" s="54"/>
      <c r="N187" s="54"/>
      <c r="O187" s="54"/>
      <c r="P187" s="54"/>
      <c r="Q187" s="54"/>
      <c r="R187" s="54"/>
      <c r="S187" s="54"/>
      <c r="T187" s="54"/>
      <c r="U187" s="54"/>
      <c r="V187" s="54"/>
      <c r="W187" s="54"/>
      <c r="X187" s="7"/>
      <c r="Y187" s="7"/>
      <c r="Z187" s="7"/>
    </row>
    <row r="188" spans="1:26" ht="16" x14ac:dyDescent="0.2">
      <c r="A188" s="7"/>
      <c r="B188" s="54"/>
      <c r="C188" s="54"/>
      <c r="D188" s="54"/>
      <c r="E188" s="54"/>
      <c r="F188" s="54"/>
      <c r="G188" s="54"/>
      <c r="H188" s="54"/>
      <c r="I188" s="54"/>
      <c r="J188" s="54"/>
      <c r="K188" s="54"/>
      <c r="L188" s="54"/>
      <c r="M188" s="54"/>
      <c r="N188" s="54"/>
      <c r="O188" s="54"/>
      <c r="P188" s="54"/>
      <c r="Q188" s="54"/>
      <c r="R188" s="54"/>
      <c r="S188" s="54"/>
      <c r="T188" s="54"/>
      <c r="U188" s="54"/>
      <c r="V188" s="54"/>
      <c r="W188" s="54"/>
      <c r="X188" s="7"/>
      <c r="Y188" s="7"/>
      <c r="Z188" s="7"/>
    </row>
    <row r="189" spans="1:26" ht="16" x14ac:dyDescent="0.2">
      <c r="A189" s="7"/>
      <c r="B189" s="54"/>
      <c r="C189" s="54"/>
      <c r="D189" s="54"/>
      <c r="E189" s="54"/>
      <c r="F189" s="54"/>
      <c r="G189" s="54"/>
      <c r="H189" s="54"/>
      <c r="I189" s="54"/>
      <c r="J189" s="54"/>
      <c r="K189" s="54"/>
      <c r="L189" s="54"/>
      <c r="M189" s="54"/>
      <c r="N189" s="54"/>
      <c r="O189" s="54"/>
      <c r="P189" s="54"/>
      <c r="Q189" s="54"/>
      <c r="R189" s="54"/>
      <c r="S189" s="54"/>
      <c r="T189" s="54"/>
      <c r="U189" s="54"/>
      <c r="V189" s="54"/>
      <c r="W189" s="54"/>
      <c r="X189" s="7"/>
      <c r="Y189" s="7"/>
      <c r="Z189" s="7"/>
    </row>
    <row r="190" spans="1:26" ht="16" x14ac:dyDescent="0.2">
      <c r="A190" s="7"/>
      <c r="B190" s="54"/>
      <c r="C190" s="54"/>
      <c r="D190" s="54"/>
      <c r="E190" s="54"/>
      <c r="F190" s="54"/>
      <c r="G190" s="54"/>
      <c r="H190" s="54"/>
      <c r="I190" s="54"/>
      <c r="J190" s="54"/>
      <c r="K190" s="54"/>
      <c r="L190" s="54"/>
      <c r="M190" s="54"/>
      <c r="N190" s="54"/>
      <c r="O190" s="54"/>
      <c r="P190" s="54"/>
      <c r="Q190" s="54"/>
      <c r="R190" s="54"/>
      <c r="S190" s="54"/>
      <c r="T190" s="54"/>
      <c r="U190" s="54"/>
      <c r="V190" s="54"/>
      <c r="W190" s="54"/>
      <c r="X190" s="7"/>
      <c r="Y190" s="7"/>
      <c r="Z190" s="7"/>
    </row>
    <row r="191" spans="1:26" ht="16" x14ac:dyDescent="0.2">
      <c r="A191" s="7"/>
      <c r="B191" s="54"/>
      <c r="C191" s="54"/>
      <c r="D191" s="54"/>
      <c r="E191" s="54"/>
      <c r="F191" s="54"/>
      <c r="G191" s="54"/>
      <c r="H191" s="54"/>
      <c r="I191" s="54"/>
      <c r="J191" s="54"/>
      <c r="K191" s="54"/>
      <c r="L191" s="54"/>
      <c r="M191" s="54"/>
      <c r="N191" s="54"/>
      <c r="O191" s="54"/>
      <c r="P191" s="54"/>
      <c r="Q191" s="54"/>
      <c r="R191" s="54"/>
      <c r="S191" s="54"/>
      <c r="T191" s="54"/>
      <c r="U191" s="54"/>
      <c r="V191" s="54"/>
      <c r="W191" s="54"/>
      <c r="X191" s="7"/>
      <c r="Y191" s="7"/>
      <c r="Z191" s="7"/>
    </row>
    <row r="192" spans="1:26" ht="16" x14ac:dyDescent="0.2">
      <c r="A192" s="7"/>
      <c r="B192" s="54"/>
      <c r="C192" s="54"/>
      <c r="D192" s="54"/>
      <c r="E192" s="54"/>
      <c r="F192" s="54"/>
      <c r="G192" s="54"/>
      <c r="H192" s="54"/>
      <c r="I192" s="54"/>
      <c r="J192" s="54"/>
      <c r="K192" s="54"/>
      <c r="L192" s="54"/>
      <c r="M192" s="54"/>
      <c r="N192" s="54"/>
      <c r="O192" s="54"/>
      <c r="P192" s="54"/>
      <c r="Q192" s="54"/>
      <c r="R192" s="54"/>
      <c r="S192" s="54"/>
      <c r="T192" s="54"/>
      <c r="U192" s="54"/>
      <c r="V192" s="54"/>
      <c r="W192" s="54"/>
      <c r="X192" s="7"/>
      <c r="Y192" s="7"/>
      <c r="Z192" s="7"/>
    </row>
    <row r="193" spans="1:26" ht="16" x14ac:dyDescent="0.2">
      <c r="A193" s="7"/>
      <c r="B193" s="54"/>
      <c r="C193" s="54"/>
      <c r="D193" s="54"/>
      <c r="E193" s="54"/>
      <c r="F193" s="54"/>
      <c r="G193" s="54"/>
      <c r="H193" s="54"/>
      <c r="I193" s="54"/>
      <c r="J193" s="54"/>
      <c r="K193" s="54"/>
      <c r="L193" s="54"/>
      <c r="M193" s="54"/>
      <c r="N193" s="54"/>
      <c r="O193" s="54"/>
      <c r="P193" s="54"/>
      <c r="Q193" s="54"/>
      <c r="R193" s="54"/>
      <c r="S193" s="54"/>
      <c r="T193" s="54"/>
      <c r="U193" s="54"/>
      <c r="V193" s="54"/>
      <c r="W193" s="54"/>
      <c r="X193" s="7"/>
      <c r="Y193" s="7"/>
      <c r="Z193" s="7"/>
    </row>
    <row r="194" spans="1:26" ht="16" x14ac:dyDescent="0.2">
      <c r="A194" s="7"/>
      <c r="B194" s="54"/>
      <c r="C194" s="54"/>
      <c r="D194" s="54"/>
      <c r="E194" s="54"/>
      <c r="F194" s="54"/>
      <c r="G194" s="54"/>
      <c r="H194" s="54"/>
      <c r="I194" s="54"/>
      <c r="J194" s="54"/>
      <c r="K194" s="54"/>
      <c r="L194" s="54"/>
      <c r="M194" s="54"/>
      <c r="N194" s="54"/>
      <c r="O194" s="54"/>
      <c r="P194" s="54"/>
      <c r="Q194" s="54"/>
      <c r="R194" s="54"/>
      <c r="S194" s="54"/>
      <c r="T194" s="54"/>
      <c r="U194" s="54"/>
      <c r="V194" s="54"/>
      <c r="W194" s="54"/>
      <c r="X194" s="7"/>
      <c r="Y194" s="7"/>
      <c r="Z194" s="7"/>
    </row>
    <row r="195" spans="1:26" ht="16" x14ac:dyDescent="0.2">
      <c r="A195" s="7"/>
      <c r="B195" s="54"/>
      <c r="C195" s="54"/>
      <c r="D195" s="54"/>
      <c r="E195" s="54"/>
      <c r="F195" s="54"/>
      <c r="G195" s="54"/>
      <c r="H195" s="54"/>
      <c r="I195" s="54"/>
      <c r="J195" s="54"/>
      <c r="K195" s="54"/>
      <c r="L195" s="54"/>
      <c r="M195" s="54"/>
      <c r="N195" s="54"/>
      <c r="O195" s="54"/>
      <c r="P195" s="54"/>
      <c r="Q195" s="54"/>
      <c r="R195" s="54"/>
      <c r="S195" s="54"/>
      <c r="T195" s="54"/>
      <c r="U195" s="54"/>
      <c r="V195" s="54"/>
      <c r="W195" s="54"/>
      <c r="X195" s="7"/>
      <c r="Y195" s="7"/>
      <c r="Z195" s="7"/>
    </row>
    <row r="196" spans="1:26" ht="16" x14ac:dyDescent="0.2">
      <c r="A196" s="7"/>
      <c r="B196" s="54"/>
      <c r="C196" s="54"/>
      <c r="D196" s="54"/>
      <c r="E196" s="54"/>
      <c r="F196" s="54"/>
      <c r="G196" s="54"/>
      <c r="H196" s="54"/>
      <c r="I196" s="54"/>
      <c r="J196" s="54"/>
      <c r="K196" s="54"/>
      <c r="L196" s="54"/>
      <c r="M196" s="54"/>
      <c r="N196" s="54"/>
      <c r="O196" s="54"/>
      <c r="P196" s="54"/>
      <c r="Q196" s="54"/>
      <c r="R196" s="54"/>
      <c r="S196" s="54"/>
      <c r="T196" s="54"/>
      <c r="U196" s="54"/>
      <c r="V196" s="54"/>
      <c r="W196" s="54"/>
      <c r="X196" s="7"/>
      <c r="Y196" s="7"/>
      <c r="Z196" s="7"/>
    </row>
    <row r="197" spans="1:26" ht="16" x14ac:dyDescent="0.2">
      <c r="A197" s="7"/>
      <c r="B197" s="54"/>
      <c r="C197" s="54"/>
      <c r="D197" s="54"/>
      <c r="E197" s="54"/>
      <c r="F197" s="54"/>
      <c r="G197" s="54"/>
      <c r="H197" s="54"/>
      <c r="I197" s="54"/>
      <c r="J197" s="54"/>
      <c r="K197" s="54"/>
      <c r="L197" s="54"/>
      <c r="M197" s="54"/>
      <c r="N197" s="54"/>
      <c r="O197" s="54"/>
      <c r="P197" s="54"/>
      <c r="Q197" s="54"/>
      <c r="R197" s="54"/>
      <c r="S197" s="54"/>
      <c r="T197" s="54"/>
      <c r="U197" s="54"/>
      <c r="V197" s="54"/>
      <c r="W197" s="54"/>
      <c r="X197" s="7"/>
      <c r="Y197" s="7"/>
      <c r="Z197" s="7"/>
    </row>
    <row r="198" spans="1:26" ht="16" x14ac:dyDescent="0.2">
      <c r="A198" s="7"/>
      <c r="B198" s="54"/>
      <c r="C198" s="54"/>
      <c r="D198" s="54"/>
      <c r="E198" s="54"/>
      <c r="F198" s="54"/>
      <c r="G198" s="54"/>
      <c r="H198" s="54"/>
      <c r="I198" s="54"/>
      <c r="J198" s="54"/>
      <c r="K198" s="54"/>
      <c r="L198" s="54"/>
      <c r="M198" s="54"/>
      <c r="N198" s="54"/>
      <c r="O198" s="54"/>
      <c r="P198" s="54"/>
      <c r="Q198" s="54"/>
      <c r="R198" s="54"/>
      <c r="S198" s="54"/>
      <c r="T198" s="54"/>
      <c r="U198" s="54"/>
      <c r="V198" s="54"/>
      <c r="W198" s="54"/>
      <c r="X198" s="7"/>
      <c r="Y198" s="7"/>
      <c r="Z198" s="7"/>
    </row>
    <row r="199" spans="1:26" ht="16" x14ac:dyDescent="0.2">
      <c r="A199" s="7"/>
      <c r="B199" s="54"/>
      <c r="C199" s="54"/>
      <c r="D199" s="54"/>
      <c r="E199" s="54"/>
      <c r="F199" s="54"/>
      <c r="G199" s="54"/>
      <c r="H199" s="54"/>
      <c r="I199" s="54"/>
      <c r="J199" s="54"/>
      <c r="K199" s="54"/>
      <c r="L199" s="54"/>
      <c r="M199" s="54"/>
      <c r="N199" s="54"/>
      <c r="O199" s="54"/>
      <c r="P199" s="54"/>
      <c r="Q199" s="54"/>
      <c r="R199" s="54"/>
      <c r="S199" s="54"/>
      <c r="T199" s="54"/>
      <c r="U199" s="54"/>
      <c r="V199" s="54"/>
      <c r="W199" s="54"/>
      <c r="X199" s="7"/>
      <c r="Y199" s="7"/>
      <c r="Z199" s="7"/>
    </row>
    <row r="200" spans="1:26" ht="16" x14ac:dyDescent="0.2">
      <c r="A200" s="7"/>
      <c r="B200" s="54"/>
      <c r="C200" s="54"/>
      <c r="D200" s="54"/>
      <c r="E200" s="54"/>
      <c r="F200" s="54"/>
      <c r="G200" s="54"/>
      <c r="H200" s="54"/>
      <c r="I200" s="54"/>
      <c r="J200" s="54"/>
      <c r="K200" s="54"/>
      <c r="L200" s="54"/>
      <c r="M200" s="54"/>
      <c r="N200" s="54"/>
      <c r="O200" s="54"/>
      <c r="P200" s="54"/>
      <c r="Q200" s="54"/>
      <c r="R200" s="54"/>
      <c r="S200" s="54"/>
      <c r="T200" s="54"/>
      <c r="U200" s="54"/>
      <c r="V200" s="54"/>
      <c r="W200" s="54"/>
      <c r="X200" s="7"/>
      <c r="Y200" s="7"/>
      <c r="Z200" s="7"/>
    </row>
    <row r="201" spans="1:26" ht="16" x14ac:dyDescent="0.2">
      <c r="A201" s="7"/>
      <c r="B201" s="54"/>
      <c r="C201" s="54"/>
      <c r="D201" s="54"/>
      <c r="E201" s="54"/>
      <c r="F201" s="54"/>
      <c r="G201" s="54"/>
      <c r="H201" s="54"/>
      <c r="I201" s="54"/>
      <c r="J201" s="54"/>
      <c r="K201" s="54"/>
      <c r="L201" s="54"/>
      <c r="M201" s="54"/>
      <c r="N201" s="54"/>
      <c r="O201" s="54"/>
      <c r="P201" s="54"/>
      <c r="Q201" s="54"/>
      <c r="R201" s="54"/>
      <c r="S201" s="54"/>
      <c r="T201" s="54"/>
      <c r="U201" s="54"/>
      <c r="V201" s="54"/>
      <c r="W201" s="54"/>
      <c r="X201" s="7"/>
      <c r="Y201" s="7"/>
      <c r="Z201" s="7"/>
    </row>
    <row r="202" spans="1:26" ht="16" x14ac:dyDescent="0.2">
      <c r="A202" s="7"/>
      <c r="B202" s="54"/>
      <c r="C202" s="54"/>
      <c r="D202" s="54"/>
      <c r="E202" s="54"/>
      <c r="F202" s="54"/>
      <c r="G202" s="54"/>
      <c r="H202" s="54"/>
      <c r="I202" s="54"/>
      <c r="J202" s="54"/>
      <c r="K202" s="54"/>
      <c r="L202" s="54"/>
      <c r="M202" s="54"/>
      <c r="N202" s="54"/>
      <c r="O202" s="54"/>
      <c r="P202" s="54"/>
      <c r="Q202" s="54"/>
      <c r="R202" s="54"/>
      <c r="S202" s="54"/>
      <c r="T202" s="54"/>
      <c r="U202" s="54"/>
      <c r="V202" s="54"/>
      <c r="W202" s="54"/>
      <c r="X202" s="7"/>
      <c r="Y202" s="7"/>
      <c r="Z202" s="7"/>
    </row>
    <row r="203" spans="1:26" ht="16" x14ac:dyDescent="0.2">
      <c r="A203" s="7"/>
      <c r="B203" s="54"/>
      <c r="C203" s="54"/>
      <c r="D203" s="54"/>
      <c r="E203" s="54"/>
      <c r="F203" s="54"/>
      <c r="G203" s="54"/>
      <c r="H203" s="54"/>
      <c r="I203" s="54"/>
      <c r="J203" s="54"/>
      <c r="K203" s="54"/>
      <c r="L203" s="54"/>
      <c r="M203" s="54"/>
      <c r="N203" s="54"/>
      <c r="O203" s="54"/>
      <c r="P203" s="54"/>
      <c r="Q203" s="54"/>
      <c r="R203" s="54"/>
      <c r="S203" s="54"/>
      <c r="T203" s="54"/>
      <c r="U203" s="54"/>
      <c r="V203" s="54"/>
      <c r="W203" s="54"/>
      <c r="X203" s="7"/>
      <c r="Y203" s="7"/>
      <c r="Z203" s="7"/>
    </row>
    <row r="204" spans="1:26" ht="16" x14ac:dyDescent="0.2">
      <c r="A204" s="7"/>
      <c r="B204" s="54"/>
      <c r="C204" s="54"/>
      <c r="D204" s="54"/>
      <c r="E204" s="54"/>
      <c r="F204" s="54"/>
      <c r="G204" s="54"/>
      <c r="H204" s="54"/>
      <c r="I204" s="54"/>
      <c r="J204" s="54"/>
      <c r="K204" s="54"/>
      <c r="L204" s="54"/>
      <c r="M204" s="54"/>
      <c r="N204" s="54"/>
      <c r="O204" s="54"/>
      <c r="P204" s="54"/>
      <c r="Q204" s="54"/>
      <c r="R204" s="54"/>
      <c r="S204" s="54"/>
      <c r="T204" s="54"/>
      <c r="U204" s="54"/>
      <c r="V204" s="54"/>
      <c r="W204" s="54"/>
      <c r="X204" s="7"/>
      <c r="Y204" s="7"/>
      <c r="Z204" s="7"/>
    </row>
    <row r="205" spans="1:26" ht="16" x14ac:dyDescent="0.2">
      <c r="A205" s="7"/>
      <c r="B205" s="54"/>
      <c r="C205" s="54"/>
      <c r="D205" s="54"/>
      <c r="E205" s="54"/>
      <c r="F205" s="54"/>
      <c r="G205" s="54"/>
      <c r="H205" s="54"/>
      <c r="I205" s="54"/>
      <c r="J205" s="54"/>
      <c r="K205" s="54"/>
      <c r="L205" s="54"/>
      <c r="M205" s="54"/>
      <c r="N205" s="54"/>
      <c r="O205" s="54"/>
      <c r="P205" s="54"/>
      <c r="Q205" s="54"/>
      <c r="R205" s="54"/>
      <c r="S205" s="54"/>
      <c r="T205" s="54"/>
      <c r="U205" s="54"/>
      <c r="V205" s="54"/>
      <c r="W205" s="54"/>
      <c r="X205" s="7"/>
      <c r="Y205" s="7"/>
      <c r="Z205" s="7"/>
    </row>
    <row r="206" spans="1:26" ht="16" x14ac:dyDescent="0.2">
      <c r="A206" s="7"/>
      <c r="B206" s="54"/>
      <c r="C206" s="54"/>
      <c r="D206" s="54"/>
      <c r="E206" s="54"/>
      <c r="F206" s="54"/>
      <c r="G206" s="54"/>
      <c r="H206" s="54"/>
      <c r="I206" s="54"/>
      <c r="J206" s="54"/>
      <c r="K206" s="54"/>
      <c r="L206" s="54"/>
      <c r="M206" s="54"/>
      <c r="N206" s="54"/>
      <c r="O206" s="54"/>
      <c r="P206" s="54"/>
      <c r="Q206" s="54"/>
      <c r="R206" s="54"/>
      <c r="S206" s="54"/>
      <c r="T206" s="54"/>
      <c r="U206" s="54"/>
      <c r="V206" s="54"/>
      <c r="W206" s="54"/>
      <c r="X206" s="7"/>
      <c r="Y206" s="7"/>
      <c r="Z206" s="7"/>
    </row>
    <row r="207" spans="1:26" ht="16" x14ac:dyDescent="0.2">
      <c r="A207" s="7"/>
      <c r="B207" s="54"/>
      <c r="C207" s="54"/>
      <c r="D207" s="54"/>
      <c r="E207" s="54"/>
      <c r="F207" s="54"/>
      <c r="G207" s="54"/>
      <c r="H207" s="54"/>
      <c r="I207" s="54"/>
      <c r="J207" s="54"/>
      <c r="K207" s="54"/>
      <c r="L207" s="54"/>
      <c r="M207" s="54"/>
      <c r="N207" s="54"/>
      <c r="O207" s="54"/>
      <c r="P207" s="54"/>
      <c r="Q207" s="54"/>
      <c r="R207" s="54"/>
      <c r="S207" s="54"/>
      <c r="T207" s="54"/>
      <c r="U207" s="54"/>
      <c r="V207" s="54"/>
      <c r="W207" s="54"/>
      <c r="X207" s="7"/>
      <c r="Y207" s="7"/>
      <c r="Z207" s="7"/>
    </row>
    <row r="208" spans="1:26" ht="16" x14ac:dyDescent="0.2">
      <c r="A208" s="7"/>
      <c r="B208" s="54"/>
      <c r="C208" s="54"/>
      <c r="D208" s="54"/>
      <c r="E208" s="54"/>
      <c r="F208" s="54"/>
      <c r="G208" s="54"/>
      <c r="H208" s="54"/>
      <c r="I208" s="54"/>
      <c r="J208" s="54"/>
      <c r="K208" s="54"/>
      <c r="L208" s="54"/>
      <c r="M208" s="54"/>
      <c r="N208" s="54"/>
      <c r="O208" s="54"/>
      <c r="P208" s="54"/>
      <c r="Q208" s="54"/>
      <c r="R208" s="54"/>
      <c r="S208" s="54"/>
      <c r="T208" s="54"/>
      <c r="U208" s="54"/>
      <c r="V208" s="54"/>
      <c r="W208" s="54"/>
      <c r="X208" s="7"/>
      <c r="Y208" s="7"/>
      <c r="Z208" s="7"/>
    </row>
    <row r="209" spans="1:26" ht="16" x14ac:dyDescent="0.2">
      <c r="A209" s="7"/>
      <c r="B209" s="54"/>
      <c r="C209" s="54"/>
      <c r="D209" s="54"/>
      <c r="E209" s="54"/>
      <c r="F209" s="54"/>
      <c r="G209" s="54"/>
      <c r="H209" s="54"/>
      <c r="I209" s="54"/>
      <c r="J209" s="54"/>
      <c r="K209" s="54"/>
      <c r="L209" s="54"/>
      <c r="M209" s="54"/>
      <c r="N209" s="54"/>
      <c r="O209" s="54"/>
      <c r="P209" s="54"/>
      <c r="Q209" s="54"/>
      <c r="R209" s="54"/>
      <c r="S209" s="54"/>
      <c r="T209" s="54"/>
      <c r="U209" s="54"/>
      <c r="V209" s="54"/>
      <c r="W209" s="54"/>
      <c r="X209" s="7"/>
      <c r="Y209" s="7"/>
      <c r="Z209" s="7"/>
    </row>
    <row r="210" spans="1:26" ht="16" x14ac:dyDescent="0.2">
      <c r="A210" s="7"/>
      <c r="B210" s="54"/>
      <c r="C210" s="54"/>
      <c r="D210" s="54"/>
      <c r="E210" s="54"/>
      <c r="F210" s="54"/>
      <c r="G210" s="54"/>
      <c r="H210" s="54"/>
      <c r="I210" s="54"/>
      <c r="J210" s="54"/>
      <c r="K210" s="54"/>
      <c r="L210" s="54"/>
      <c r="M210" s="54"/>
      <c r="N210" s="54"/>
      <c r="O210" s="54"/>
      <c r="P210" s="54"/>
      <c r="Q210" s="54"/>
      <c r="R210" s="54"/>
      <c r="S210" s="54"/>
      <c r="T210" s="54"/>
      <c r="U210" s="54"/>
      <c r="V210" s="54"/>
      <c r="W210" s="54"/>
      <c r="X210" s="7"/>
      <c r="Y210" s="7"/>
      <c r="Z210" s="7"/>
    </row>
    <row r="211" spans="1:26" ht="16" x14ac:dyDescent="0.2">
      <c r="A211" s="7"/>
      <c r="B211" s="54"/>
      <c r="C211" s="54"/>
      <c r="D211" s="54"/>
      <c r="E211" s="54"/>
      <c r="F211" s="54"/>
      <c r="G211" s="54"/>
      <c r="H211" s="54"/>
      <c r="I211" s="54"/>
      <c r="J211" s="54"/>
      <c r="K211" s="54"/>
      <c r="L211" s="54"/>
      <c r="M211" s="54"/>
      <c r="N211" s="54"/>
      <c r="O211" s="54"/>
      <c r="P211" s="54"/>
      <c r="Q211" s="54"/>
      <c r="R211" s="54"/>
      <c r="S211" s="54"/>
      <c r="T211" s="54"/>
      <c r="U211" s="54"/>
      <c r="V211" s="54"/>
      <c r="W211" s="54"/>
      <c r="X211" s="7"/>
      <c r="Y211" s="7"/>
      <c r="Z211" s="7"/>
    </row>
    <row r="212" spans="1:26" ht="16" x14ac:dyDescent="0.2">
      <c r="A212" s="7"/>
      <c r="B212" s="54"/>
      <c r="C212" s="54"/>
      <c r="D212" s="54"/>
      <c r="E212" s="54"/>
      <c r="F212" s="54"/>
      <c r="G212" s="54"/>
      <c r="H212" s="54"/>
      <c r="I212" s="54"/>
      <c r="J212" s="54"/>
      <c r="K212" s="54"/>
      <c r="L212" s="54"/>
      <c r="M212" s="54"/>
      <c r="N212" s="54"/>
      <c r="O212" s="54"/>
      <c r="P212" s="54"/>
      <c r="Q212" s="54"/>
      <c r="R212" s="54"/>
      <c r="S212" s="54"/>
      <c r="T212" s="54"/>
      <c r="U212" s="54"/>
      <c r="V212" s="54"/>
      <c r="W212" s="54"/>
      <c r="X212" s="7"/>
      <c r="Y212" s="7"/>
      <c r="Z212" s="7"/>
    </row>
    <row r="213" spans="1:26" ht="16" x14ac:dyDescent="0.2">
      <c r="A213" s="7"/>
      <c r="B213" s="54"/>
      <c r="C213" s="54"/>
      <c r="D213" s="54"/>
      <c r="E213" s="54"/>
      <c r="F213" s="54"/>
      <c r="G213" s="54"/>
      <c r="H213" s="54"/>
      <c r="I213" s="54"/>
      <c r="J213" s="54"/>
      <c r="K213" s="54"/>
      <c r="L213" s="54"/>
      <c r="M213" s="54"/>
      <c r="N213" s="54"/>
      <c r="O213" s="54"/>
      <c r="P213" s="54"/>
      <c r="Q213" s="54"/>
      <c r="R213" s="54"/>
      <c r="S213" s="54"/>
      <c r="T213" s="54"/>
      <c r="U213" s="54"/>
      <c r="V213" s="54"/>
      <c r="W213" s="54"/>
      <c r="X213" s="7"/>
      <c r="Y213" s="7"/>
      <c r="Z213" s="7"/>
    </row>
    <row r="214" spans="1:26" ht="16" x14ac:dyDescent="0.2">
      <c r="A214" s="7"/>
      <c r="B214" s="54"/>
      <c r="C214" s="54"/>
      <c r="D214" s="54"/>
      <c r="E214" s="54"/>
      <c r="F214" s="54"/>
      <c r="G214" s="54"/>
      <c r="H214" s="54"/>
      <c r="I214" s="54"/>
      <c r="J214" s="54"/>
      <c r="K214" s="54"/>
      <c r="L214" s="54"/>
      <c r="M214" s="54"/>
      <c r="N214" s="54"/>
      <c r="O214" s="54"/>
      <c r="P214" s="54"/>
      <c r="Q214" s="54"/>
      <c r="R214" s="54"/>
      <c r="S214" s="54"/>
      <c r="T214" s="54"/>
      <c r="U214" s="54"/>
      <c r="V214" s="54"/>
      <c r="W214" s="54"/>
      <c r="X214" s="7"/>
      <c r="Y214" s="7"/>
      <c r="Z214" s="7"/>
    </row>
    <row r="215" spans="1:26" ht="16" x14ac:dyDescent="0.2">
      <c r="A215" s="7"/>
      <c r="B215" s="54"/>
      <c r="C215" s="54"/>
      <c r="D215" s="54"/>
      <c r="E215" s="54"/>
      <c r="F215" s="54"/>
      <c r="G215" s="54"/>
      <c r="H215" s="54"/>
      <c r="I215" s="54"/>
      <c r="J215" s="54"/>
      <c r="K215" s="54"/>
      <c r="L215" s="54"/>
      <c r="M215" s="54"/>
      <c r="N215" s="54"/>
      <c r="O215" s="54"/>
      <c r="P215" s="54"/>
      <c r="Q215" s="54"/>
      <c r="R215" s="54"/>
      <c r="S215" s="54"/>
      <c r="T215" s="54"/>
      <c r="U215" s="54"/>
      <c r="V215" s="54"/>
      <c r="W215" s="54"/>
      <c r="X215" s="7"/>
      <c r="Y215" s="7"/>
      <c r="Z215" s="7"/>
    </row>
    <row r="216" spans="1:26" ht="16" x14ac:dyDescent="0.2">
      <c r="A216" s="7"/>
      <c r="B216" s="54"/>
      <c r="C216" s="54"/>
      <c r="D216" s="54"/>
      <c r="E216" s="54"/>
      <c r="F216" s="54"/>
      <c r="G216" s="54"/>
      <c r="H216" s="54"/>
      <c r="I216" s="54"/>
      <c r="J216" s="54"/>
      <c r="K216" s="54"/>
      <c r="L216" s="54"/>
      <c r="M216" s="54"/>
      <c r="N216" s="54"/>
      <c r="O216" s="54"/>
      <c r="P216" s="54"/>
      <c r="Q216" s="54"/>
      <c r="R216" s="54"/>
      <c r="S216" s="54"/>
      <c r="T216" s="54"/>
      <c r="U216" s="54"/>
      <c r="V216" s="54"/>
      <c r="W216" s="54"/>
      <c r="X216" s="7"/>
      <c r="Y216" s="7"/>
      <c r="Z216" s="7"/>
    </row>
    <row r="217" spans="1:26" ht="16" x14ac:dyDescent="0.2">
      <c r="A217" s="7"/>
      <c r="B217" s="54"/>
      <c r="C217" s="54"/>
      <c r="D217" s="54"/>
      <c r="E217" s="54"/>
      <c r="F217" s="54"/>
      <c r="G217" s="54"/>
      <c r="H217" s="54"/>
      <c r="I217" s="54"/>
      <c r="J217" s="54"/>
      <c r="K217" s="54"/>
      <c r="L217" s="54"/>
      <c r="M217" s="54"/>
      <c r="N217" s="54"/>
      <c r="O217" s="54"/>
      <c r="P217" s="54"/>
      <c r="Q217" s="54"/>
      <c r="R217" s="54"/>
      <c r="S217" s="54"/>
      <c r="T217" s="54"/>
      <c r="U217" s="54"/>
      <c r="V217" s="54"/>
      <c r="W217" s="54"/>
      <c r="X217" s="7"/>
      <c r="Y217" s="7"/>
      <c r="Z217" s="7"/>
    </row>
    <row r="218" spans="1:26" ht="16" x14ac:dyDescent="0.2">
      <c r="A218" s="7"/>
      <c r="B218" s="54"/>
      <c r="C218" s="54"/>
      <c r="D218" s="54"/>
      <c r="E218" s="54"/>
      <c r="F218" s="54"/>
      <c r="G218" s="54"/>
      <c r="H218" s="54"/>
      <c r="I218" s="54"/>
      <c r="J218" s="54"/>
      <c r="K218" s="54"/>
      <c r="L218" s="54"/>
      <c r="M218" s="54"/>
      <c r="N218" s="54"/>
      <c r="O218" s="54"/>
      <c r="P218" s="54"/>
      <c r="Q218" s="54"/>
      <c r="R218" s="54"/>
      <c r="S218" s="54"/>
      <c r="T218" s="54"/>
      <c r="U218" s="54"/>
      <c r="V218" s="54"/>
      <c r="W218" s="54"/>
      <c r="X218" s="7"/>
      <c r="Y218" s="7"/>
      <c r="Z218" s="7"/>
    </row>
    <row r="219" spans="1:26" ht="16" x14ac:dyDescent="0.2">
      <c r="A219" s="7"/>
      <c r="B219" s="54"/>
      <c r="C219" s="54"/>
      <c r="D219" s="54"/>
      <c r="E219" s="54"/>
      <c r="F219" s="54"/>
      <c r="G219" s="54"/>
      <c r="H219" s="54"/>
      <c r="I219" s="54"/>
      <c r="J219" s="54"/>
      <c r="K219" s="54"/>
      <c r="L219" s="54"/>
      <c r="M219" s="54"/>
      <c r="N219" s="54"/>
      <c r="O219" s="54"/>
      <c r="P219" s="54"/>
      <c r="Q219" s="54"/>
      <c r="R219" s="54"/>
      <c r="S219" s="54"/>
      <c r="T219" s="54"/>
      <c r="U219" s="54"/>
      <c r="V219" s="54"/>
      <c r="W219" s="54"/>
      <c r="X219" s="7"/>
      <c r="Y219" s="7"/>
      <c r="Z219" s="7"/>
    </row>
    <row r="220" spans="1:26" ht="16" x14ac:dyDescent="0.2">
      <c r="A220" s="7"/>
      <c r="B220" s="54"/>
      <c r="C220" s="54"/>
      <c r="D220" s="54"/>
      <c r="E220" s="54"/>
      <c r="F220" s="54"/>
      <c r="G220" s="54"/>
      <c r="H220" s="54"/>
      <c r="I220" s="54"/>
      <c r="J220" s="54"/>
      <c r="K220" s="54"/>
      <c r="L220" s="54"/>
      <c r="M220" s="54"/>
      <c r="N220" s="54"/>
      <c r="O220" s="54"/>
      <c r="P220" s="54"/>
      <c r="Q220" s="54"/>
      <c r="R220" s="54"/>
      <c r="S220" s="54"/>
      <c r="T220" s="54"/>
      <c r="U220" s="54"/>
      <c r="V220" s="54"/>
      <c r="W220" s="54"/>
      <c r="X220" s="7"/>
      <c r="Y220" s="7"/>
      <c r="Z220" s="7"/>
    </row>
    <row r="221" spans="1:26" ht="16" x14ac:dyDescent="0.2">
      <c r="A221" s="7"/>
      <c r="B221" s="54"/>
      <c r="C221" s="54"/>
      <c r="D221" s="54"/>
      <c r="E221" s="54"/>
      <c r="F221" s="54"/>
      <c r="G221" s="54"/>
      <c r="H221" s="54"/>
      <c r="I221" s="54"/>
      <c r="J221" s="54"/>
      <c r="K221" s="54"/>
      <c r="L221" s="54"/>
      <c r="M221" s="54"/>
      <c r="N221" s="54"/>
      <c r="O221" s="54"/>
      <c r="P221" s="54"/>
      <c r="Q221" s="54"/>
      <c r="R221" s="54"/>
      <c r="S221" s="54"/>
      <c r="T221" s="54"/>
      <c r="U221" s="54"/>
      <c r="V221" s="54"/>
      <c r="W221" s="54"/>
      <c r="X221" s="7"/>
      <c r="Y221" s="7"/>
      <c r="Z221" s="7"/>
    </row>
    <row r="222" spans="1:26" ht="16" x14ac:dyDescent="0.2">
      <c r="A222" s="7"/>
      <c r="B222" s="54"/>
      <c r="C222" s="54"/>
      <c r="D222" s="54"/>
      <c r="E222" s="54"/>
      <c r="F222" s="54"/>
      <c r="G222" s="54"/>
      <c r="H222" s="54"/>
      <c r="I222" s="54"/>
      <c r="J222" s="54"/>
      <c r="K222" s="54"/>
      <c r="L222" s="54"/>
      <c r="M222" s="54"/>
      <c r="N222" s="54"/>
      <c r="O222" s="54"/>
      <c r="P222" s="54"/>
      <c r="Q222" s="54"/>
      <c r="R222" s="54"/>
      <c r="S222" s="54"/>
      <c r="T222" s="54"/>
      <c r="U222" s="54"/>
      <c r="V222" s="54"/>
      <c r="W222" s="54"/>
      <c r="X222" s="7"/>
      <c r="Y222" s="7"/>
      <c r="Z222" s="7"/>
    </row>
    <row r="223" spans="1:26" ht="16" x14ac:dyDescent="0.2">
      <c r="A223" s="7"/>
      <c r="B223" s="54"/>
      <c r="C223" s="54"/>
      <c r="D223" s="54"/>
      <c r="E223" s="54"/>
      <c r="F223" s="54"/>
      <c r="G223" s="54"/>
      <c r="H223" s="54"/>
      <c r="I223" s="54"/>
      <c r="J223" s="54"/>
      <c r="K223" s="54"/>
      <c r="L223" s="54"/>
      <c r="M223" s="54"/>
      <c r="N223" s="54"/>
      <c r="O223" s="54"/>
      <c r="P223" s="54"/>
      <c r="Q223" s="54"/>
      <c r="R223" s="54"/>
      <c r="S223" s="54"/>
      <c r="T223" s="54"/>
      <c r="U223" s="54"/>
      <c r="V223" s="54"/>
      <c r="W223" s="54"/>
      <c r="X223" s="7"/>
      <c r="Y223" s="7"/>
      <c r="Z223" s="7"/>
    </row>
    <row r="224" spans="1:26" ht="16" x14ac:dyDescent="0.2">
      <c r="A224" s="7"/>
      <c r="B224" s="54"/>
      <c r="C224" s="54"/>
      <c r="D224" s="54"/>
      <c r="E224" s="54"/>
      <c r="F224" s="54"/>
      <c r="G224" s="54"/>
      <c r="H224" s="54"/>
      <c r="I224" s="54"/>
      <c r="J224" s="54"/>
      <c r="K224" s="54"/>
      <c r="L224" s="54"/>
      <c r="M224" s="54"/>
      <c r="N224" s="54"/>
      <c r="O224" s="54"/>
      <c r="P224" s="54"/>
      <c r="Q224" s="54"/>
      <c r="R224" s="54"/>
      <c r="S224" s="54"/>
      <c r="T224" s="54"/>
      <c r="U224" s="54"/>
      <c r="V224" s="54"/>
      <c r="W224" s="54"/>
      <c r="X224" s="7"/>
      <c r="Y224" s="7"/>
      <c r="Z224" s="7"/>
    </row>
    <row r="225" spans="1:26" ht="16" x14ac:dyDescent="0.2">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6" x14ac:dyDescent="0.2">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6" x14ac:dyDescent="0.2">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6" x14ac:dyDescent="0.2">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6" x14ac:dyDescent="0.2">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6" x14ac:dyDescent="0.2">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6" x14ac:dyDescent="0.2">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6" x14ac:dyDescent="0.2">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6" x14ac:dyDescent="0.2">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6" x14ac:dyDescent="0.2">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6" x14ac:dyDescent="0.2">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6" x14ac:dyDescent="0.2">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6" x14ac:dyDescent="0.2">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6" x14ac:dyDescent="0.2">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6" x14ac:dyDescent="0.2">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6" x14ac:dyDescent="0.2">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6" x14ac:dyDescent="0.2">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6" x14ac:dyDescent="0.2">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6" x14ac:dyDescent="0.2">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6" x14ac:dyDescent="0.2">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6" x14ac:dyDescent="0.2">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6" x14ac:dyDescent="0.2">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6" x14ac:dyDescent="0.2">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6" x14ac:dyDescent="0.2">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6" x14ac:dyDescent="0.2">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6" x14ac:dyDescent="0.2">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6" x14ac:dyDescent="0.2">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6" x14ac:dyDescent="0.2">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6" x14ac:dyDescent="0.2">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6" x14ac:dyDescent="0.2">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6" x14ac:dyDescent="0.2">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6" x14ac:dyDescent="0.2">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6" x14ac:dyDescent="0.2">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6" x14ac:dyDescent="0.2">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6" x14ac:dyDescent="0.2">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6" x14ac:dyDescent="0.2">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6" x14ac:dyDescent="0.2">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6" x14ac:dyDescent="0.2">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6" x14ac:dyDescent="0.2">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6" x14ac:dyDescent="0.2">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6" x14ac:dyDescent="0.2">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6" x14ac:dyDescent="0.2">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6" x14ac:dyDescent="0.2">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6" x14ac:dyDescent="0.2">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6" x14ac:dyDescent="0.2">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6" x14ac:dyDescent="0.2">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6" x14ac:dyDescent="0.2">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6" x14ac:dyDescent="0.2">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6" x14ac:dyDescent="0.2">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6" x14ac:dyDescent="0.2">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6" x14ac:dyDescent="0.2">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6" x14ac:dyDescent="0.2">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6" x14ac:dyDescent="0.2">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6" x14ac:dyDescent="0.2">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6" x14ac:dyDescent="0.2">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6" x14ac:dyDescent="0.2">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6" x14ac:dyDescent="0.2">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6" x14ac:dyDescent="0.2">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6" x14ac:dyDescent="0.2">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6" x14ac:dyDescent="0.2">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6" x14ac:dyDescent="0.2">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6" x14ac:dyDescent="0.2">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6" x14ac:dyDescent="0.2">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6" x14ac:dyDescent="0.2">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6" x14ac:dyDescent="0.2">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6" x14ac:dyDescent="0.2">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6" x14ac:dyDescent="0.2">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6" x14ac:dyDescent="0.2">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6" x14ac:dyDescent="0.2">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6" x14ac:dyDescent="0.2">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6" x14ac:dyDescent="0.2">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6" x14ac:dyDescent="0.2">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6" x14ac:dyDescent="0.2">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6" x14ac:dyDescent="0.2">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6" x14ac:dyDescent="0.2">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6" x14ac:dyDescent="0.2">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6" x14ac:dyDescent="0.2">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6" x14ac:dyDescent="0.2">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6" x14ac:dyDescent="0.2">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6" x14ac:dyDescent="0.2">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6" x14ac:dyDescent="0.2">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6" x14ac:dyDescent="0.2">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6" x14ac:dyDescent="0.2">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6" x14ac:dyDescent="0.2">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6" x14ac:dyDescent="0.2">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6" x14ac:dyDescent="0.2">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6" x14ac:dyDescent="0.2">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6" x14ac:dyDescent="0.2">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6" x14ac:dyDescent="0.2">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6" x14ac:dyDescent="0.2">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6" x14ac:dyDescent="0.2">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6" x14ac:dyDescent="0.2">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6" x14ac:dyDescent="0.2">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6" x14ac:dyDescent="0.2">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6" x14ac:dyDescent="0.2">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6" x14ac:dyDescent="0.2">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6" x14ac:dyDescent="0.2">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6" x14ac:dyDescent="0.2">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6" x14ac:dyDescent="0.2">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6" x14ac:dyDescent="0.2">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6" x14ac:dyDescent="0.2">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6" x14ac:dyDescent="0.2">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6" x14ac:dyDescent="0.2">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6" x14ac:dyDescent="0.2">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6" x14ac:dyDescent="0.2">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6" x14ac:dyDescent="0.2">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6" x14ac:dyDescent="0.2">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6" x14ac:dyDescent="0.2">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6" x14ac:dyDescent="0.2">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6" x14ac:dyDescent="0.2">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6" x14ac:dyDescent="0.2">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6" x14ac:dyDescent="0.2">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6" x14ac:dyDescent="0.2">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6" x14ac:dyDescent="0.2">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6" x14ac:dyDescent="0.2">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6" x14ac:dyDescent="0.2">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6" x14ac:dyDescent="0.2">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6" x14ac:dyDescent="0.2">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6" x14ac:dyDescent="0.2">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6" x14ac:dyDescent="0.2">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6" x14ac:dyDescent="0.2">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6" x14ac:dyDescent="0.2">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6" x14ac:dyDescent="0.2">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6" x14ac:dyDescent="0.2">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6" x14ac:dyDescent="0.2">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6" x14ac:dyDescent="0.2">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6" x14ac:dyDescent="0.2">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6" x14ac:dyDescent="0.2">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6" x14ac:dyDescent="0.2">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6" x14ac:dyDescent="0.2">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6" x14ac:dyDescent="0.2">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6" x14ac:dyDescent="0.2">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6" x14ac:dyDescent="0.2">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6" x14ac:dyDescent="0.2">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6" x14ac:dyDescent="0.2">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6" x14ac:dyDescent="0.2">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6" x14ac:dyDescent="0.2">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6" x14ac:dyDescent="0.2">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6" x14ac:dyDescent="0.2">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6" x14ac:dyDescent="0.2">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6" x14ac:dyDescent="0.2">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6" x14ac:dyDescent="0.2">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6" x14ac:dyDescent="0.2">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6" x14ac:dyDescent="0.2">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6" x14ac:dyDescent="0.2">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6" x14ac:dyDescent="0.2">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6" x14ac:dyDescent="0.2">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6" x14ac:dyDescent="0.2">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6" x14ac:dyDescent="0.2">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6" x14ac:dyDescent="0.2">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6" x14ac:dyDescent="0.2">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6" x14ac:dyDescent="0.2">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6" x14ac:dyDescent="0.2">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6" x14ac:dyDescent="0.2">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6" x14ac:dyDescent="0.2">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6" x14ac:dyDescent="0.2">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6" x14ac:dyDescent="0.2">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6" x14ac:dyDescent="0.2">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6" x14ac:dyDescent="0.2">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6" x14ac:dyDescent="0.2">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6" x14ac:dyDescent="0.2">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6" x14ac:dyDescent="0.2">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6" x14ac:dyDescent="0.2">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6" x14ac:dyDescent="0.2">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6" x14ac:dyDescent="0.2">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6" x14ac:dyDescent="0.2">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6" x14ac:dyDescent="0.2">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6" x14ac:dyDescent="0.2">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6" x14ac:dyDescent="0.2">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6" x14ac:dyDescent="0.2">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6" x14ac:dyDescent="0.2">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6" x14ac:dyDescent="0.2">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6" x14ac:dyDescent="0.2">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6" x14ac:dyDescent="0.2">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6" x14ac:dyDescent="0.2">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6" x14ac:dyDescent="0.2">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6" x14ac:dyDescent="0.2">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6" x14ac:dyDescent="0.2">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6" x14ac:dyDescent="0.2">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6" x14ac:dyDescent="0.2">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6" x14ac:dyDescent="0.2">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6" x14ac:dyDescent="0.2">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6" x14ac:dyDescent="0.2">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6" x14ac:dyDescent="0.2">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6" x14ac:dyDescent="0.2">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6" x14ac:dyDescent="0.2">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6" x14ac:dyDescent="0.2">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6" x14ac:dyDescent="0.2">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6" x14ac:dyDescent="0.2">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6" x14ac:dyDescent="0.2">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6" x14ac:dyDescent="0.2">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6" x14ac:dyDescent="0.2">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6" x14ac:dyDescent="0.2">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6" x14ac:dyDescent="0.2">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6" x14ac:dyDescent="0.2">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6" x14ac:dyDescent="0.2">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6" x14ac:dyDescent="0.2">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6" x14ac:dyDescent="0.2">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6" x14ac:dyDescent="0.2">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6" x14ac:dyDescent="0.2">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6" x14ac:dyDescent="0.2">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6" x14ac:dyDescent="0.2">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6" x14ac:dyDescent="0.2">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6" x14ac:dyDescent="0.2">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6" x14ac:dyDescent="0.2">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6" x14ac:dyDescent="0.2">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6" x14ac:dyDescent="0.2">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6" x14ac:dyDescent="0.2">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6" x14ac:dyDescent="0.2">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6" x14ac:dyDescent="0.2">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6" x14ac:dyDescent="0.2">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6" x14ac:dyDescent="0.2">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6" x14ac:dyDescent="0.2">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6" x14ac:dyDescent="0.2">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6" x14ac:dyDescent="0.2">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6" x14ac:dyDescent="0.2">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6" x14ac:dyDescent="0.2">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6" x14ac:dyDescent="0.2">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6" x14ac:dyDescent="0.2">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6" x14ac:dyDescent="0.2">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6" x14ac:dyDescent="0.2">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6" x14ac:dyDescent="0.2">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6" x14ac:dyDescent="0.2">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6" x14ac:dyDescent="0.2">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6" x14ac:dyDescent="0.2">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6" x14ac:dyDescent="0.2">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6" x14ac:dyDescent="0.2">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6" x14ac:dyDescent="0.2">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6" x14ac:dyDescent="0.2">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6" x14ac:dyDescent="0.2">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6" x14ac:dyDescent="0.2">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6" x14ac:dyDescent="0.2">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6" x14ac:dyDescent="0.2">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6" x14ac:dyDescent="0.2">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6" x14ac:dyDescent="0.2">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6" x14ac:dyDescent="0.2">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6" x14ac:dyDescent="0.2">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6" x14ac:dyDescent="0.2">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6" x14ac:dyDescent="0.2">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6" x14ac:dyDescent="0.2">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6" x14ac:dyDescent="0.2">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6" x14ac:dyDescent="0.2">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6" x14ac:dyDescent="0.2">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6" x14ac:dyDescent="0.2">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6" x14ac:dyDescent="0.2">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6" x14ac:dyDescent="0.2">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6" x14ac:dyDescent="0.2">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6" x14ac:dyDescent="0.2">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6" x14ac:dyDescent="0.2">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6" x14ac:dyDescent="0.2">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6" x14ac:dyDescent="0.2">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6" x14ac:dyDescent="0.2">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6" x14ac:dyDescent="0.2">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6" x14ac:dyDescent="0.2">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6" x14ac:dyDescent="0.2">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6" x14ac:dyDescent="0.2">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6" x14ac:dyDescent="0.2">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6" x14ac:dyDescent="0.2">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6" x14ac:dyDescent="0.2">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6" x14ac:dyDescent="0.2">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6" x14ac:dyDescent="0.2">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6" x14ac:dyDescent="0.2">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6" x14ac:dyDescent="0.2">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6" x14ac:dyDescent="0.2">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6" x14ac:dyDescent="0.2">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6" x14ac:dyDescent="0.2">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6" x14ac:dyDescent="0.2">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6" x14ac:dyDescent="0.2">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6" x14ac:dyDescent="0.2">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6" x14ac:dyDescent="0.2">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6" x14ac:dyDescent="0.2">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6" x14ac:dyDescent="0.2">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6" x14ac:dyDescent="0.2">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6" x14ac:dyDescent="0.2">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6" x14ac:dyDescent="0.2">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6" x14ac:dyDescent="0.2">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6" x14ac:dyDescent="0.2">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6" x14ac:dyDescent="0.2">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6" x14ac:dyDescent="0.2">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6" x14ac:dyDescent="0.2">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6" x14ac:dyDescent="0.2">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6" x14ac:dyDescent="0.2">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6" x14ac:dyDescent="0.2">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6" x14ac:dyDescent="0.2">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6" x14ac:dyDescent="0.2">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6" x14ac:dyDescent="0.2">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6" x14ac:dyDescent="0.2">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6" x14ac:dyDescent="0.2">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6" x14ac:dyDescent="0.2">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6" x14ac:dyDescent="0.2">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6" x14ac:dyDescent="0.2">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6" x14ac:dyDescent="0.2">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6" x14ac:dyDescent="0.2">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6" x14ac:dyDescent="0.2">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6" x14ac:dyDescent="0.2">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6" x14ac:dyDescent="0.2">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6" x14ac:dyDescent="0.2">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6" x14ac:dyDescent="0.2">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6" x14ac:dyDescent="0.2">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6" x14ac:dyDescent="0.2">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6" x14ac:dyDescent="0.2">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6" x14ac:dyDescent="0.2">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6" x14ac:dyDescent="0.2">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6" x14ac:dyDescent="0.2">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6" x14ac:dyDescent="0.2">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6" x14ac:dyDescent="0.2">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6" x14ac:dyDescent="0.2">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6" x14ac:dyDescent="0.2">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6" x14ac:dyDescent="0.2">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6" x14ac:dyDescent="0.2">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6" x14ac:dyDescent="0.2">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6" x14ac:dyDescent="0.2">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6" x14ac:dyDescent="0.2">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6" x14ac:dyDescent="0.2">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6" x14ac:dyDescent="0.2">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6" x14ac:dyDescent="0.2">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6" x14ac:dyDescent="0.2">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6" x14ac:dyDescent="0.2">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6" x14ac:dyDescent="0.2">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6" x14ac:dyDescent="0.2">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6" x14ac:dyDescent="0.2">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6" x14ac:dyDescent="0.2">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6" x14ac:dyDescent="0.2">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6" x14ac:dyDescent="0.2">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6" x14ac:dyDescent="0.2">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6" x14ac:dyDescent="0.2">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6" x14ac:dyDescent="0.2">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6" x14ac:dyDescent="0.2">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6" x14ac:dyDescent="0.2">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6" x14ac:dyDescent="0.2">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6" x14ac:dyDescent="0.2">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6" x14ac:dyDescent="0.2">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6" x14ac:dyDescent="0.2">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6" x14ac:dyDescent="0.2">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6" x14ac:dyDescent="0.2">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6" x14ac:dyDescent="0.2">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6" x14ac:dyDescent="0.2">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6" x14ac:dyDescent="0.2">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6" x14ac:dyDescent="0.2">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6" x14ac:dyDescent="0.2">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6" x14ac:dyDescent="0.2">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6" x14ac:dyDescent="0.2">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6" x14ac:dyDescent="0.2">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6" x14ac:dyDescent="0.2">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6" x14ac:dyDescent="0.2">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6" x14ac:dyDescent="0.2">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6" x14ac:dyDescent="0.2">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6" x14ac:dyDescent="0.2">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6" x14ac:dyDescent="0.2">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6" x14ac:dyDescent="0.2">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6" x14ac:dyDescent="0.2">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6" x14ac:dyDescent="0.2">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6" x14ac:dyDescent="0.2">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6" x14ac:dyDescent="0.2">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6" x14ac:dyDescent="0.2">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6" x14ac:dyDescent="0.2">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6" x14ac:dyDescent="0.2">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6" x14ac:dyDescent="0.2">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6" x14ac:dyDescent="0.2">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6" x14ac:dyDescent="0.2">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6" x14ac:dyDescent="0.2">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6" x14ac:dyDescent="0.2">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6" x14ac:dyDescent="0.2">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6" x14ac:dyDescent="0.2">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6" x14ac:dyDescent="0.2">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6" x14ac:dyDescent="0.2">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6" x14ac:dyDescent="0.2">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6" x14ac:dyDescent="0.2">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6" x14ac:dyDescent="0.2">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6" x14ac:dyDescent="0.2">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6" x14ac:dyDescent="0.2">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6" x14ac:dyDescent="0.2">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6" x14ac:dyDescent="0.2">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6" x14ac:dyDescent="0.2">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6" x14ac:dyDescent="0.2">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6" x14ac:dyDescent="0.2">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6" x14ac:dyDescent="0.2">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6" x14ac:dyDescent="0.2">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6" x14ac:dyDescent="0.2">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6" x14ac:dyDescent="0.2">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6" x14ac:dyDescent="0.2">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6" x14ac:dyDescent="0.2">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6" x14ac:dyDescent="0.2">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6" x14ac:dyDescent="0.2">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6" x14ac:dyDescent="0.2">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6" x14ac:dyDescent="0.2">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6" x14ac:dyDescent="0.2">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6" x14ac:dyDescent="0.2">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6" x14ac:dyDescent="0.2">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6" x14ac:dyDescent="0.2">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6" x14ac:dyDescent="0.2">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6" x14ac:dyDescent="0.2">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6" x14ac:dyDescent="0.2">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6" x14ac:dyDescent="0.2">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6" x14ac:dyDescent="0.2">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6" x14ac:dyDescent="0.2">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6" x14ac:dyDescent="0.2">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6" x14ac:dyDescent="0.2">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6" x14ac:dyDescent="0.2">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6" x14ac:dyDescent="0.2">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6" x14ac:dyDescent="0.2">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6" x14ac:dyDescent="0.2">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6" x14ac:dyDescent="0.2">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6" x14ac:dyDescent="0.2">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6" x14ac:dyDescent="0.2">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6" x14ac:dyDescent="0.2">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6" x14ac:dyDescent="0.2">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6" x14ac:dyDescent="0.2">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6" x14ac:dyDescent="0.2">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6" x14ac:dyDescent="0.2">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6" x14ac:dyDescent="0.2">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6" x14ac:dyDescent="0.2">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6" x14ac:dyDescent="0.2">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6" x14ac:dyDescent="0.2">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6" x14ac:dyDescent="0.2">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6" x14ac:dyDescent="0.2">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6" x14ac:dyDescent="0.2">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6" x14ac:dyDescent="0.2">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6" x14ac:dyDescent="0.2">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6" x14ac:dyDescent="0.2">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6" x14ac:dyDescent="0.2">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6" x14ac:dyDescent="0.2">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6" x14ac:dyDescent="0.2">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6" x14ac:dyDescent="0.2">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6" x14ac:dyDescent="0.2">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6" x14ac:dyDescent="0.2">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6" x14ac:dyDescent="0.2">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6" x14ac:dyDescent="0.2">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6" x14ac:dyDescent="0.2">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6" x14ac:dyDescent="0.2">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6" x14ac:dyDescent="0.2">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6" x14ac:dyDescent="0.2">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6" x14ac:dyDescent="0.2">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6" x14ac:dyDescent="0.2">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6" x14ac:dyDescent="0.2">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6" x14ac:dyDescent="0.2">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6" x14ac:dyDescent="0.2">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6" x14ac:dyDescent="0.2">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6" x14ac:dyDescent="0.2">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6" x14ac:dyDescent="0.2">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6" x14ac:dyDescent="0.2">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6" x14ac:dyDescent="0.2">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6" x14ac:dyDescent="0.2">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6" x14ac:dyDescent="0.2">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6" x14ac:dyDescent="0.2">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6" x14ac:dyDescent="0.2">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6" x14ac:dyDescent="0.2">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6" x14ac:dyDescent="0.2">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6" x14ac:dyDescent="0.2">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6" x14ac:dyDescent="0.2">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6" x14ac:dyDescent="0.2">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6" x14ac:dyDescent="0.2">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6" x14ac:dyDescent="0.2">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6" x14ac:dyDescent="0.2">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6" x14ac:dyDescent="0.2">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6" x14ac:dyDescent="0.2">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6" x14ac:dyDescent="0.2">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6" x14ac:dyDescent="0.2">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6" x14ac:dyDescent="0.2">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6" x14ac:dyDescent="0.2">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6" x14ac:dyDescent="0.2">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6" x14ac:dyDescent="0.2">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6" x14ac:dyDescent="0.2">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6" x14ac:dyDescent="0.2">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6" x14ac:dyDescent="0.2">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6" x14ac:dyDescent="0.2">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6" x14ac:dyDescent="0.2">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6" x14ac:dyDescent="0.2">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6" x14ac:dyDescent="0.2">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6" x14ac:dyDescent="0.2">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6" x14ac:dyDescent="0.2">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6" x14ac:dyDescent="0.2">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6" x14ac:dyDescent="0.2">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6" x14ac:dyDescent="0.2">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6" x14ac:dyDescent="0.2">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6" x14ac:dyDescent="0.2">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6" x14ac:dyDescent="0.2">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6" x14ac:dyDescent="0.2">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6" x14ac:dyDescent="0.2">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6" x14ac:dyDescent="0.2">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6" x14ac:dyDescent="0.2">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6" x14ac:dyDescent="0.2">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6" x14ac:dyDescent="0.2">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6" x14ac:dyDescent="0.2">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6" x14ac:dyDescent="0.2">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6" x14ac:dyDescent="0.2">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6" x14ac:dyDescent="0.2">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6" x14ac:dyDescent="0.2">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6" x14ac:dyDescent="0.2">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6" x14ac:dyDescent="0.2">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6" x14ac:dyDescent="0.2">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6" x14ac:dyDescent="0.2">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6" x14ac:dyDescent="0.2">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6" x14ac:dyDescent="0.2">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6" x14ac:dyDescent="0.2">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6" x14ac:dyDescent="0.2">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6" x14ac:dyDescent="0.2">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6" x14ac:dyDescent="0.2">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6" x14ac:dyDescent="0.2">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6" x14ac:dyDescent="0.2">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6" x14ac:dyDescent="0.2">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6" x14ac:dyDescent="0.2">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6" x14ac:dyDescent="0.2">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6" x14ac:dyDescent="0.2">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6" x14ac:dyDescent="0.2">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6" x14ac:dyDescent="0.2">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6" x14ac:dyDescent="0.2">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6" x14ac:dyDescent="0.2">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6" x14ac:dyDescent="0.2">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6" x14ac:dyDescent="0.2">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6" x14ac:dyDescent="0.2">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6" x14ac:dyDescent="0.2">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6" x14ac:dyDescent="0.2">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6" x14ac:dyDescent="0.2">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6" x14ac:dyDescent="0.2">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6" x14ac:dyDescent="0.2">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6" x14ac:dyDescent="0.2">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6" x14ac:dyDescent="0.2">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6" x14ac:dyDescent="0.2">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6" x14ac:dyDescent="0.2">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6" x14ac:dyDescent="0.2">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6" x14ac:dyDescent="0.2">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6" x14ac:dyDescent="0.2">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6" x14ac:dyDescent="0.2">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6" x14ac:dyDescent="0.2">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6" x14ac:dyDescent="0.2">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6" x14ac:dyDescent="0.2">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6" x14ac:dyDescent="0.2">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6" x14ac:dyDescent="0.2">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6" x14ac:dyDescent="0.2">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6" x14ac:dyDescent="0.2">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6" x14ac:dyDescent="0.2">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6" x14ac:dyDescent="0.2">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6" x14ac:dyDescent="0.2">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6" x14ac:dyDescent="0.2">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6" x14ac:dyDescent="0.2">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6" x14ac:dyDescent="0.2">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6" x14ac:dyDescent="0.2">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6" x14ac:dyDescent="0.2">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6" x14ac:dyDescent="0.2">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6" x14ac:dyDescent="0.2">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6" x14ac:dyDescent="0.2">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6" x14ac:dyDescent="0.2">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6" x14ac:dyDescent="0.2">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6" x14ac:dyDescent="0.2">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6" x14ac:dyDescent="0.2">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6" x14ac:dyDescent="0.2">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6" x14ac:dyDescent="0.2">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6" x14ac:dyDescent="0.2">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6" x14ac:dyDescent="0.2">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6" x14ac:dyDescent="0.2">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6" x14ac:dyDescent="0.2">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6" x14ac:dyDescent="0.2">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6" x14ac:dyDescent="0.2">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6" x14ac:dyDescent="0.2">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6" x14ac:dyDescent="0.2">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6" x14ac:dyDescent="0.2">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6" x14ac:dyDescent="0.2">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6" x14ac:dyDescent="0.2">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6" x14ac:dyDescent="0.2">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6" x14ac:dyDescent="0.2">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6" x14ac:dyDescent="0.2">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6" x14ac:dyDescent="0.2">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6" x14ac:dyDescent="0.2">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6" x14ac:dyDescent="0.2">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6" x14ac:dyDescent="0.2">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6" x14ac:dyDescent="0.2">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6" x14ac:dyDescent="0.2">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6" x14ac:dyDescent="0.2">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6" x14ac:dyDescent="0.2">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6" x14ac:dyDescent="0.2">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6" x14ac:dyDescent="0.2">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6" x14ac:dyDescent="0.2">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6" x14ac:dyDescent="0.2">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6" x14ac:dyDescent="0.2">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6" x14ac:dyDescent="0.2">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6" x14ac:dyDescent="0.2">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6" x14ac:dyDescent="0.2">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6" x14ac:dyDescent="0.2">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6" x14ac:dyDescent="0.2">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6" x14ac:dyDescent="0.2">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6" x14ac:dyDescent="0.2">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6" x14ac:dyDescent="0.2">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6" x14ac:dyDescent="0.2">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6" x14ac:dyDescent="0.2">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6" x14ac:dyDescent="0.2">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6" x14ac:dyDescent="0.2">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6" x14ac:dyDescent="0.2">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6" x14ac:dyDescent="0.2">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6" x14ac:dyDescent="0.2">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6" x14ac:dyDescent="0.2">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6" x14ac:dyDescent="0.2">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6" x14ac:dyDescent="0.2">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6" x14ac:dyDescent="0.2">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6" x14ac:dyDescent="0.2">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6" x14ac:dyDescent="0.2">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6" x14ac:dyDescent="0.2">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6" x14ac:dyDescent="0.2">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6" x14ac:dyDescent="0.2">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6" x14ac:dyDescent="0.2">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6" x14ac:dyDescent="0.2">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6" x14ac:dyDescent="0.2">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6" x14ac:dyDescent="0.2">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6" x14ac:dyDescent="0.2">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6" x14ac:dyDescent="0.2">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6" x14ac:dyDescent="0.2">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6" x14ac:dyDescent="0.2">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6" x14ac:dyDescent="0.2">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6" x14ac:dyDescent="0.2">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6" x14ac:dyDescent="0.2">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6" x14ac:dyDescent="0.2">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6" x14ac:dyDescent="0.2">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6" x14ac:dyDescent="0.2">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6" x14ac:dyDescent="0.2">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6" x14ac:dyDescent="0.2">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6" x14ac:dyDescent="0.2">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6" x14ac:dyDescent="0.2">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6" x14ac:dyDescent="0.2">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6" x14ac:dyDescent="0.2">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6" x14ac:dyDescent="0.2">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6" x14ac:dyDescent="0.2">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6" x14ac:dyDescent="0.2">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6" x14ac:dyDescent="0.2">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6" x14ac:dyDescent="0.2">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6" x14ac:dyDescent="0.2">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6" x14ac:dyDescent="0.2">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6" x14ac:dyDescent="0.2">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6" x14ac:dyDescent="0.2">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6" x14ac:dyDescent="0.2">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6" x14ac:dyDescent="0.2">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6" x14ac:dyDescent="0.2">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6" x14ac:dyDescent="0.2">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6" x14ac:dyDescent="0.2">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6" x14ac:dyDescent="0.2">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6" x14ac:dyDescent="0.2">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6" x14ac:dyDescent="0.2">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6" x14ac:dyDescent="0.2">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6" x14ac:dyDescent="0.2">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6" x14ac:dyDescent="0.2">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6" x14ac:dyDescent="0.2">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6" x14ac:dyDescent="0.2">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6" x14ac:dyDescent="0.2">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6" x14ac:dyDescent="0.2">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6" x14ac:dyDescent="0.2">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6" x14ac:dyDescent="0.2">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6" x14ac:dyDescent="0.2">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6" x14ac:dyDescent="0.2">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6" x14ac:dyDescent="0.2">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6" x14ac:dyDescent="0.2">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6" x14ac:dyDescent="0.2">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6" x14ac:dyDescent="0.2">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6" x14ac:dyDescent="0.2">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6" x14ac:dyDescent="0.2">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6" x14ac:dyDescent="0.2">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6" x14ac:dyDescent="0.2">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6" x14ac:dyDescent="0.2">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6" x14ac:dyDescent="0.2">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6" x14ac:dyDescent="0.2">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6" x14ac:dyDescent="0.2">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6" x14ac:dyDescent="0.2">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6" x14ac:dyDescent="0.2">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6" x14ac:dyDescent="0.2">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6" x14ac:dyDescent="0.2">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6" x14ac:dyDescent="0.2">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6" x14ac:dyDescent="0.2">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6" x14ac:dyDescent="0.2">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6" x14ac:dyDescent="0.2">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6" x14ac:dyDescent="0.2">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6" x14ac:dyDescent="0.2">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6" x14ac:dyDescent="0.2">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6" x14ac:dyDescent="0.2">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6" x14ac:dyDescent="0.2">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6" x14ac:dyDescent="0.2">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6" x14ac:dyDescent="0.2">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6" x14ac:dyDescent="0.2">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6" x14ac:dyDescent="0.2">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6" x14ac:dyDescent="0.2">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6" x14ac:dyDescent="0.2">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6" x14ac:dyDescent="0.2">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6" x14ac:dyDescent="0.2">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6" x14ac:dyDescent="0.2">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6" x14ac:dyDescent="0.2">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6" x14ac:dyDescent="0.2">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6" x14ac:dyDescent="0.2">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6" x14ac:dyDescent="0.2">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6" x14ac:dyDescent="0.2">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6" x14ac:dyDescent="0.2">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6" x14ac:dyDescent="0.2">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6" x14ac:dyDescent="0.2">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6" x14ac:dyDescent="0.2">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6" x14ac:dyDescent="0.2">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6" x14ac:dyDescent="0.2">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6" x14ac:dyDescent="0.2">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6" x14ac:dyDescent="0.2">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6" x14ac:dyDescent="0.2">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6" x14ac:dyDescent="0.2">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6" x14ac:dyDescent="0.2">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6" x14ac:dyDescent="0.2">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6" x14ac:dyDescent="0.2">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6" x14ac:dyDescent="0.2">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6" x14ac:dyDescent="0.2">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6" x14ac:dyDescent="0.2">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6" x14ac:dyDescent="0.2">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6" x14ac:dyDescent="0.2">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6" x14ac:dyDescent="0.2">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6" x14ac:dyDescent="0.2">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6" x14ac:dyDescent="0.2">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6" x14ac:dyDescent="0.2">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6" x14ac:dyDescent="0.2">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6" x14ac:dyDescent="0.2">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6" x14ac:dyDescent="0.2">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6" x14ac:dyDescent="0.2">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6" x14ac:dyDescent="0.2">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6" x14ac:dyDescent="0.2">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6" x14ac:dyDescent="0.2">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6" x14ac:dyDescent="0.2">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6" x14ac:dyDescent="0.2">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6" x14ac:dyDescent="0.2">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6" x14ac:dyDescent="0.2">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6" x14ac:dyDescent="0.2">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6" x14ac:dyDescent="0.2">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6" x14ac:dyDescent="0.2">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6" x14ac:dyDescent="0.2">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6" x14ac:dyDescent="0.2">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6" x14ac:dyDescent="0.2">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6" x14ac:dyDescent="0.2">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6" x14ac:dyDescent="0.2">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6" x14ac:dyDescent="0.2">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6" x14ac:dyDescent="0.2">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6" x14ac:dyDescent="0.2">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6" x14ac:dyDescent="0.2">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6" x14ac:dyDescent="0.2">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6" x14ac:dyDescent="0.2">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6" x14ac:dyDescent="0.2">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6" x14ac:dyDescent="0.2">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6" x14ac:dyDescent="0.2">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6" x14ac:dyDescent="0.2">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6" x14ac:dyDescent="0.2">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6" x14ac:dyDescent="0.2">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6" x14ac:dyDescent="0.2">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6" x14ac:dyDescent="0.2">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6" x14ac:dyDescent="0.2">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6" x14ac:dyDescent="0.2">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6" x14ac:dyDescent="0.2">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6" x14ac:dyDescent="0.2">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6" x14ac:dyDescent="0.2">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6" x14ac:dyDescent="0.2">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6" x14ac:dyDescent="0.2">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6" x14ac:dyDescent="0.2">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6" x14ac:dyDescent="0.2">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6" x14ac:dyDescent="0.2">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6" x14ac:dyDescent="0.2">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6" x14ac:dyDescent="0.2">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6" x14ac:dyDescent="0.2">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6" x14ac:dyDescent="0.2">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6" x14ac:dyDescent="0.2">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6" x14ac:dyDescent="0.2">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6" x14ac:dyDescent="0.2">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6" x14ac:dyDescent="0.2">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6" x14ac:dyDescent="0.2">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6" x14ac:dyDescent="0.2">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6" x14ac:dyDescent="0.2">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6" x14ac:dyDescent="0.2">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6" x14ac:dyDescent="0.2">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6" x14ac:dyDescent="0.2">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6" x14ac:dyDescent="0.2">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6" x14ac:dyDescent="0.2">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6" x14ac:dyDescent="0.2">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6" x14ac:dyDescent="0.2">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6" x14ac:dyDescent="0.2">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6" x14ac:dyDescent="0.2">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6" x14ac:dyDescent="0.2">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6" x14ac:dyDescent="0.2">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6" x14ac:dyDescent="0.2">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6" x14ac:dyDescent="0.2">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6" x14ac:dyDescent="0.2">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sheetData>
  <mergeCells count="1">
    <mergeCell ref="B24:D27"/>
  </mergeCells>
  <pageMargins left="0.7" right="0.7" top="0.75" bottom="0.75" header="0" footer="0"/>
  <pageSetup orientation="portrait"/>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5E0B3"/>
  </sheetPr>
  <dimension ref="B6:D26"/>
  <sheetViews>
    <sheetView showGridLines="0" workbookViewId="0">
      <selection activeCell="J25" sqref="J25"/>
    </sheetView>
  </sheetViews>
  <sheetFormatPr baseColWidth="10" defaultColWidth="11.28515625" defaultRowHeight="15" customHeight="1" x14ac:dyDescent="0.2"/>
  <cols>
    <col min="1" max="1" width="4" customWidth="1"/>
    <col min="2" max="2" width="40.7109375" customWidth="1"/>
    <col min="3" max="3" width="10.140625" customWidth="1"/>
    <col min="4" max="26" width="8.5703125" customWidth="1"/>
  </cols>
  <sheetData>
    <row r="6" spans="2:4" ht="16" x14ac:dyDescent="0.2">
      <c r="B6" s="60" t="s">
        <v>105</v>
      </c>
    </row>
    <row r="7" spans="2:4" ht="15.75" customHeight="1" x14ac:dyDescent="0.2"/>
    <row r="8" spans="2:4" ht="15.75" customHeight="1" x14ac:dyDescent="0.2">
      <c r="B8" s="7" t="s">
        <v>106</v>
      </c>
    </row>
    <row r="9" spans="2:4" ht="17" x14ac:dyDescent="0.2">
      <c r="B9" s="4" t="s">
        <v>3</v>
      </c>
    </row>
    <row r="11" spans="2:4" ht="16" x14ac:dyDescent="0.2">
      <c r="B11" s="2" t="s">
        <v>107</v>
      </c>
    </row>
    <row r="12" spans="2:4" ht="16" x14ac:dyDescent="0.2">
      <c r="B12" s="7" t="s">
        <v>108</v>
      </c>
      <c r="C12" s="10">
        <v>1000</v>
      </c>
      <c r="D12" s="7" t="s">
        <v>109</v>
      </c>
    </row>
    <row r="13" spans="2:4" ht="16" x14ac:dyDescent="0.2">
      <c r="B13" s="7" t="s">
        <v>110</v>
      </c>
      <c r="C13" s="48">
        <v>12</v>
      </c>
      <c r="D13" s="7" t="s">
        <v>111</v>
      </c>
    </row>
    <row r="14" spans="2:4" ht="16" x14ac:dyDescent="0.2">
      <c r="B14" s="7" t="s">
        <v>112</v>
      </c>
      <c r="C14" s="9">
        <f>+C12*C13</f>
        <v>12000</v>
      </c>
    </row>
    <row r="15" spans="2:4" ht="16" x14ac:dyDescent="0.2">
      <c r="B15" s="7" t="s">
        <v>113</v>
      </c>
      <c r="C15" s="48">
        <v>3</v>
      </c>
    </row>
    <row r="16" spans="2:4" ht="16" x14ac:dyDescent="0.2">
      <c r="B16" s="7" t="s">
        <v>107</v>
      </c>
      <c r="C16" s="9">
        <f>+C14*C15</f>
        <v>36000</v>
      </c>
    </row>
    <row r="19" spans="2:3" ht="16" x14ac:dyDescent="0.2">
      <c r="B19" s="2" t="s">
        <v>114</v>
      </c>
    </row>
    <row r="20" spans="2:3" ht="16" x14ac:dyDescent="0.2">
      <c r="B20" s="7" t="s">
        <v>115</v>
      </c>
      <c r="C20" s="47">
        <v>0.15</v>
      </c>
    </row>
    <row r="21" spans="2:3" ht="16" x14ac:dyDescent="0.2">
      <c r="B21" s="7" t="s">
        <v>116</v>
      </c>
      <c r="C21" s="9">
        <f>+C20*C16</f>
        <v>5400</v>
      </c>
    </row>
    <row r="24" spans="2:3" ht="16" x14ac:dyDescent="0.2">
      <c r="B24" s="2" t="s">
        <v>117</v>
      </c>
    </row>
    <row r="25" spans="2:3" ht="16" x14ac:dyDescent="0.2">
      <c r="B25" s="7" t="s">
        <v>118</v>
      </c>
      <c r="C25" s="47">
        <v>0.35</v>
      </c>
    </row>
    <row r="26" spans="2:3" ht="16" x14ac:dyDescent="0.2">
      <c r="B26" s="7" t="s">
        <v>117</v>
      </c>
      <c r="C26" s="9">
        <f>+C25*C21</f>
        <v>1889.9999999999998</v>
      </c>
    </row>
  </sheetData>
  <pageMargins left="0.7" right="0.7" top="0.75" bottom="0.75" header="0" footer="0"/>
  <pageSetup orientation="landscape"/>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5E0B3"/>
  </sheetPr>
  <dimension ref="B6:C29"/>
  <sheetViews>
    <sheetView showGridLines="0" workbookViewId="0">
      <selection activeCell="F30" sqref="F30"/>
    </sheetView>
  </sheetViews>
  <sheetFormatPr baseColWidth="10" defaultColWidth="11.28515625" defaultRowHeight="15" customHeight="1" x14ac:dyDescent="0.2"/>
  <cols>
    <col min="1" max="1" width="5.42578125" customWidth="1"/>
    <col min="2" max="2" width="45.7109375" customWidth="1"/>
    <col min="3" max="3" width="13.7109375" customWidth="1"/>
    <col min="4" max="26" width="8.5703125" customWidth="1"/>
  </cols>
  <sheetData>
    <row r="6" spans="2:3" ht="15" customHeight="1" x14ac:dyDescent="0.2">
      <c r="B6" s="2" t="s">
        <v>119</v>
      </c>
    </row>
    <row r="8" spans="2:3" ht="15" customHeight="1" x14ac:dyDescent="0.2">
      <c r="B8" s="7" t="s">
        <v>120</v>
      </c>
    </row>
    <row r="9" spans="2:3" ht="15" customHeight="1" x14ac:dyDescent="0.2">
      <c r="B9" s="4" t="s">
        <v>3</v>
      </c>
    </row>
    <row r="12" spans="2:3" ht="15" customHeight="1" x14ac:dyDescent="0.2">
      <c r="B12" s="7" t="s">
        <v>121</v>
      </c>
      <c r="C12" s="47">
        <v>0.75</v>
      </c>
    </row>
    <row r="13" spans="2:3" ht="15" customHeight="1" x14ac:dyDescent="0.2">
      <c r="B13" s="7" t="s">
        <v>122</v>
      </c>
      <c r="C13" s="7">
        <v>2080</v>
      </c>
    </row>
    <row r="14" spans="2:3" ht="15" customHeight="1" x14ac:dyDescent="0.2">
      <c r="B14" s="7" t="s">
        <v>123</v>
      </c>
      <c r="C14" s="48">
        <v>3</v>
      </c>
    </row>
    <row r="16" spans="2:3" ht="15" customHeight="1" x14ac:dyDescent="0.2">
      <c r="B16" s="7" t="s">
        <v>124</v>
      </c>
      <c r="C16" s="31">
        <f>+C14*C13</f>
        <v>6240</v>
      </c>
    </row>
    <row r="17" spans="2:3" ht="15" customHeight="1" x14ac:dyDescent="0.2">
      <c r="B17" s="7" t="s">
        <v>125</v>
      </c>
      <c r="C17" s="31">
        <f>+C16*C12</f>
        <v>4680</v>
      </c>
    </row>
    <row r="20" spans="2:3" ht="15" customHeight="1" x14ac:dyDescent="0.2">
      <c r="B20" s="7" t="s">
        <v>126</v>
      </c>
      <c r="C20" s="61">
        <v>150</v>
      </c>
    </row>
    <row r="23" spans="2:3" ht="15" customHeight="1" x14ac:dyDescent="0.2">
      <c r="B23" s="2" t="s">
        <v>127</v>
      </c>
      <c r="C23" s="62">
        <f>+C20*C17</f>
        <v>702000</v>
      </c>
    </row>
    <row r="24" spans="2:3" ht="15" customHeight="1" x14ac:dyDescent="0.2">
      <c r="B24" s="2" t="s">
        <v>128</v>
      </c>
      <c r="C24" s="62">
        <f>+C23/12</f>
        <v>58500</v>
      </c>
    </row>
    <row r="25" spans="2:3" ht="15" customHeight="1" x14ac:dyDescent="0.2">
      <c r="B25" s="2"/>
      <c r="C25" s="2"/>
    </row>
    <row r="26" spans="2:3" ht="15" customHeight="1" x14ac:dyDescent="0.2">
      <c r="B26" s="7" t="s">
        <v>129</v>
      </c>
      <c r="C26" s="63">
        <v>0.6</v>
      </c>
    </row>
    <row r="27" spans="2:3" ht="15" customHeight="1" x14ac:dyDescent="0.2">
      <c r="B27" s="7" t="s">
        <v>130</v>
      </c>
      <c r="C27" s="9">
        <f>+C24*C26</f>
        <v>35100</v>
      </c>
    </row>
    <row r="29" spans="2:3" ht="16" x14ac:dyDescent="0.2">
      <c r="B29" s="2"/>
      <c r="C29" s="64"/>
    </row>
  </sheetData>
  <pageMargins left="0.7" right="0.7" top="0.75" bottom="0.75" header="0" footer="0"/>
  <pageSetup orientation="landscape"/>
  <drawing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Instructions</vt:lpstr>
      <vt:lpstr>DATA ENTRY</vt:lpstr>
      <vt:lpstr>Quarterly Dashboard</vt:lpstr>
      <vt:lpstr>Annual Trends</vt:lpstr>
      <vt:lpstr>Income Projection</vt:lpstr>
      <vt:lpstr>Valuation Calculator</vt:lpstr>
      <vt:lpstr>Lead Value Calculator</vt:lpstr>
      <vt:lpstr>Capacity Calculator</vt:lpstr>
      <vt:lpstr>'Quarterly Dashboard'!Print_Titles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Doug Kauffman</dc:creator>
  <cp:lastModifiedBy>Drew McLellan</cp:lastModifiedBy>
  <cp:lastPrinted>2024-04-02T12:15:37Z</cp:lastPrinted>
  <dcterms:created xsi:type="dcterms:W3CDTF">2020-06-02T12:50:16Z</dcterms:created>
  <dcterms:modified xsi:type="dcterms:W3CDTF">2025-08-25T15:32:45Z</dcterms:modified>
</cp:coreProperties>
</file>